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ANTS\2016 GRANT REPORTS\"/>
    </mc:Choice>
  </mc:AlternateContent>
  <bookViews>
    <workbookView xWindow="120" yWindow="29550" windowWidth="9435" windowHeight="5415" activeTab="6"/>
  </bookViews>
  <sheets>
    <sheet name="Jan" sheetId="13" r:id="rId1"/>
    <sheet name="Feb" sheetId="14" r:id="rId2"/>
    <sheet name="Mar" sheetId="15" r:id="rId3"/>
    <sheet name="Apr" sheetId="16" r:id="rId4"/>
    <sheet name="May" sheetId="17" r:id="rId5"/>
    <sheet name="June" sheetId="18" r:id="rId6"/>
    <sheet name="July" sheetId="19" r:id="rId7"/>
  </sheets>
  <definedNames>
    <definedName name="_xlnm.Print_Area" localSheetId="3">Apr!$A$1:$G$31</definedName>
    <definedName name="_xlnm.Print_Area" localSheetId="1">Feb!$A$1:$G$31</definedName>
    <definedName name="_xlnm.Print_Area" localSheetId="0">Jan!$A$1:$G$31</definedName>
    <definedName name="_xlnm.Print_Area" localSheetId="6">July!$A$1:$G$32</definedName>
    <definedName name="_xlnm.Print_Area" localSheetId="5">June!$A$1:$G$31</definedName>
    <definedName name="_xlnm.Print_Area" localSheetId="2">Mar!$A$1:$G$31</definedName>
    <definedName name="_xlnm.Print_Area" localSheetId="4">May!$A$1:$G$31</definedName>
  </definedNames>
  <calcPr calcId="152511"/>
</workbook>
</file>

<file path=xl/calcChain.xml><?xml version="1.0" encoding="utf-8"?>
<calcChain xmlns="http://schemas.openxmlformats.org/spreadsheetml/2006/main">
  <c r="G9" i="19" l="1"/>
  <c r="E9" i="19"/>
  <c r="D9" i="19"/>
  <c r="B30" i="19" l="1"/>
  <c r="F16" i="19"/>
  <c r="G13" i="19" s="1"/>
  <c r="C16" i="19"/>
  <c r="B16" i="19"/>
  <c r="D15" i="19"/>
  <c r="D14" i="19"/>
  <c r="D13" i="19"/>
  <c r="D12" i="19"/>
  <c r="D11" i="19"/>
  <c r="D10" i="19"/>
  <c r="D8" i="19"/>
  <c r="D7" i="19"/>
  <c r="G11" i="19" l="1"/>
  <c r="G7" i="19"/>
  <c r="G8" i="19"/>
  <c r="G12" i="19"/>
  <c r="D16" i="19"/>
  <c r="E7" i="19" s="1"/>
  <c r="G14" i="19"/>
  <c r="G10" i="19"/>
  <c r="G15" i="19"/>
  <c r="B29" i="18"/>
  <c r="F15" i="18"/>
  <c r="G9" i="18" s="1"/>
  <c r="C15" i="18"/>
  <c r="B15" i="18"/>
  <c r="D14" i="18"/>
  <c r="D13" i="18"/>
  <c r="D12" i="18"/>
  <c r="D11" i="18"/>
  <c r="D10" i="18"/>
  <c r="D9" i="18"/>
  <c r="D8" i="18"/>
  <c r="D7" i="18"/>
  <c r="G16" i="19" l="1"/>
  <c r="E12" i="19"/>
  <c r="E15" i="19"/>
  <c r="E14" i="19"/>
  <c r="E8" i="19"/>
  <c r="E10" i="19"/>
  <c r="E11" i="19"/>
  <c r="B19" i="19"/>
  <c r="B21" i="19" s="1"/>
  <c r="B24" i="19" s="1"/>
  <c r="E13" i="19"/>
  <c r="G13" i="18"/>
  <c r="G7" i="18"/>
  <c r="G12" i="18"/>
  <c r="G10" i="18"/>
  <c r="D15" i="18"/>
  <c r="E13" i="18" s="1"/>
  <c r="G8" i="18"/>
  <c r="G11" i="18"/>
  <c r="G14" i="18"/>
  <c r="B29" i="17"/>
  <c r="F15" i="17"/>
  <c r="G12" i="17" s="1"/>
  <c r="C15" i="17"/>
  <c r="B15" i="17"/>
  <c r="D14" i="17"/>
  <c r="D13" i="17"/>
  <c r="D12" i="17"/>
  <c r="D11" i="17"/>
  <c r="D10" i="17"/>
  <c r="D9" i="17"/>
  <c r="D8" i="17"/>
  <c r="G7" i="17"/>
  <c r="D7" i="17"/>
  <c r="E16" i="19" l="1"/>
  <c r="E11" i="18"/>
  <c r="E7" i="18"/>
  <c r="B18" i="18"/>
  <c r="B20" i="18" s="1"/>
  <c r="B23" i="18" s="1"/>
  <c r="G15" i="18"/>
  <c r="E14" i="18"/>
  <c r="E9" i="18"/>
  <c r="E10" i="18"/>
  <c r="E8" i="18"/>
  <c r="E12" i="18"/>
  <c r="G10" i="17"/>
  <c r="D15" i="17"/>
  <c r="G11" i="17"/>
  <c r="G14" i="17"/>
  <c r="G9" i="17"/>
  <c r="G13" i="17"/>
  <c r="G8" i="17"/>
  <c r="G15" i="17" s="1"/>
  <c r="B29" i="16"/>
  <c r="F15" i="16"/>
  <c r="G12" i="16" s="1"/>
  <c r="C15" i="16"/>
  <c r="B15" i="16"/>
  <c r="D14" i="16"/>
  <c r="D13" i="16"/>
  <c r="D12" i="16"/>
  <c r="D11" i="16"/>
  <c r="D10" i="16"/>
  <c r="D9" i="16"/>
  <c r="D8" i="16"/>
  <c r="G7" i="16"/>
  <c r="D7" i="16"/>
  <c r="E15" i="18" l="1"/>
  <c r="E10" i="17"/>
  <c r="B18" i="17"/>
  <c r="B20" i="17" s="1"/>
  <c r="B23" i="17" s="1"/>
  <c r="E9" i="17"/>
  <c r="E13" i="17"/>
  <c r="E8" i="17"/>
  <c r="E7" i="17"/>
  <c r="E11" i="17"/>
  <c r="E14" i="17"/>
  <c r="E12" i="17"/>
  <c r="G10" i="16"/>
  <c r="G11" i="16"/>
  <c r="G14" i="16"/>
  <c r="D15" i="16"/>
  <c r="E14" i="16" s="1"/>
  <c r="G9" i="16"/>
  <c r="G13" i="16"/>
  <c r="G8" i="16"/>
  <c r="B23" i="15"/>
  <c r="E15" i="17" l="1"/>
  <c r="E9" i="16"/>
  <c r="E13" i="16"/>
  <c r="G15" i="16"/>
  <c r="E12" i="16"/>
  <c r="E8" i="16"/>
  <c r="E7" i="16"/>
  <c r="B18" i="16"/>
  <c r="B20" i="16" s="1"/>
  <c r="B23" i="16" s="1"/>
  <c r="E10" i="16"/>
  <c r="E11" i="16"/>
  <c r="B29" i="15"/>
  <c r="F15" i="15"/>
  <c r="G12" i="15" s="1"/>
  <c r="C15" i="15"/>
  <c r="B15" i="15"/>
  <c r="D14" i="15"/>
  <c r="D13" i="15"/>
  <c r="D12" i="15"/>
  <c r="D11" i="15"/>
  <c r="D10" i="15"/>
  <c r="D9" i="15"/>
  <c r="D8" i="15"/>
  <c r="D7" i="15"/>
  <c r="E15" i="16" l="1"/>
  <c r="D15" i="15"/>
  <c r="E11" i="15" s="1"/>
  <c r="G7" i="15"/>
  <c r="G10" i="15"/>
  <c r="E7" i="15"/>
  <c r="E8" i="15"/>
  <c r="G13" i="15"/>
  <c r="G8" i="15"/>
  <c r="G11" i="15"/>
  <c r="G14" i="15"/>
  <c r="G9" i="15"/>
  <c r="G15" i="15" s="1"/>
  <c r="B29" i="14"/>
  <c r="F15" i="14"/>
  <c r="G12" i="14" s="1"/>
  <c r="C15" i="14"/>
  <c r="B15" i="14"/>
  <c r="D14" i="14"/>
  <c r="D13" i="14"/>
  <c r="D12" i="14"/>
  <c r="D11" i="14"/>
  <c r="D10" i="14"/>
  <c r="D9" i="14"/>
  <c r="D8" i="14"/>
  <c r="D7" i="14"/>
  <c r="E14" i="15" l="1"/>
  <c r="E15" i="15" s="1"/>
  <c r="E10" i="15"/>
  <c r="B18" i="15"/>
  <c r="B20" i="15" s="1"/>
  <c r="E12" i="15"/>
  <c r="E13" i="15"/>
  <c r="E9" i="15"/>
  <c r="G7" i="14"/>
  <c r="G10" i="14"/>
  <c r="G13" i="14"/>
  <c r="G8" i="14"/>
  <c r="G11" i="14"/>
  <c r="G14" i="14"/>
  <c r="G9" i="14"/>
  <c r="D15" i="14"/>
  <c r="E8" i="14" s="1"/>
  <c r="G15" i="13"/>
  <c r="E15" i="13"/>
  <c r="F15" i="13"/>
  <c r="D15" i="13"/>
  <c r="C15" i="13"/>
  <c r="B15" i="13"/>
  <c r="G14" i="13"/>
  <c r="E14" i="13"/>
  <c r="D14" i="13"/>
  <c r="E9" i="14" l="1"/>
  <c r="G15" i="14"/>
  <c r="E7" i="14"/>
  <c r="E10" i="14"/>
  <c r="B18" i="14"/>
  <c r="B20" i="14" s="1"/>
  <c r="B23" i="14" s="1"/>
  <c r="E14" i="14"/>
  <c r="E13" i="14"/>
  <c r="E12" i="14"/>
  <c r="E11" i="14"/>
  <c r="B29" i="13"/>
  <c r="G11" i="13"/>
  <c r="D13" i="13"/>
  <c r="D12" i="13"/>
  <c r="D11" i="13"/>
  <c r="D10" i="13"/>
  <c r="D9" i="13"/>
  <c r="D8" i="13"/>
  <c r="D7" i="13"/>
  <c r="E15" i="14" l="1"/>
  <c r="G8" i="13"/>
  <c r="G13" i="13"/>
  <c r="G12" i="13"/>
  <c r="G9" i="13"/>
  <c r="G10" i="13"/>
  <c r="G7" i="13"/>
  <c r="E10" i="13" l="1"/>
  <c r="B18" i="13"/>
  <c r="B20" i="13" s="1"/>
  <c r="B23" i="13" s="1"/>
  <c r="E9" i="13"/>
  <c r="E11" i="13"/>
  <c r="E7" i="13"/>
  <c r="E13" i="13"/>
  <c r="E12" i="13"/>
  <c r="E8" i="13"/>
</calcChain>
</file>

<file path=xl/sharedStrings.xml><?xml version="1.0" encoding="utf-8"?>
<sst xmlns="http://schemas.openxmlformats.org/spreadsheetml/2006/main" count="204" uniqueCount="30">
  <si>
    <t>Grant</t>
  </si>
  <si>
    <t>Commitments</t>
  </si>
  <si>
    <t>Total Due</t>
  </si>
  <si>
    <t>Adjust.</t>
  </si>
  <si>
    <t>Book Nos.</t>
  </si>
  <si>
    <t>Percent</t>
  </si>
  <si>
    <t>#</t>
  </si>
  <si>
    <t>IRA</t>
  </si>
  <si>
    <t>IDEAS &amp; INSTITUTIONS</t>
  </si>
  <si>
    <t>IMPLEMENTATION &amp; IMPACT</t>
  </si>
  <si>
    <t>LEGACY</t>
  </si>
  <si>
    <t>NOTES:</t>
  </si>
  <si>
    <t>PAYMENTS DUE  SUMMARY BY PROGRAM AREA 1</t>
  </si>
  <si>
    <t>BARDER UNRESTRICTED FUND</t>
  </si>
  <si>
    <t>CAROLINE BRADLEY SCHOLARSHIP FUND</t>
  </si>
  <si>
    <t>Total Payments Due:</t>
  </si>
  <si>
    <t>Total Grant Commitments:</t>
  </si>
  <si>
    <t>*total from grant commitments schedule</t>
  </si>
  <si>
    <t>Difference:</t>
  </si>
  <si>
    <t>* totals from Payment Due Report</t>
  </si>
  <si>
    <t>Encounter payment void:</t>
  </si>
  <si>
    <t>Texas A&amp;M payment void:</t>
  </si>
  <si>
    <t>Net:</t>
  </si>
  <si>
    <t>Legacy - MPM future commitment id#20130477 approved payments scheduled</t>
  </si>
  <si>
    <t>Legacy - PNIC program related investment loan guarantee id#7000776 (pending)</t>
  </si>
  <si>
    <t>NONE</t>
  </si>
  <si>
    <t>GCC/BP sel &amp; BFs</t>
  </si>
  <si>
    <t>Void:</t>
  </si>
  <si>
    <t>CAROLINE BRADLEY RESIDUARY TRUST</t>
  </si>
  <si>
    <t>*total from grant commitments schedule- Should match Lead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</si>
</sst>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mm/dd/yy;@"/>
  </numFmts>
  <fonts count="16">
    <font>
      <sz val="10"/>
      <name val="Arial MT"/>
    </font>
    <font>
      <b/>
      <i/>
      <u/>
      <sz val="14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2" borderId="0"/>
  </cellStyleXfs>
  <cellXfs count="50">
    <xf numFmtId="0" fontId="0" fillId="0" borderId="0" xfId="0" applyFill="1"/>
    <xf numFmtId="0" fontId="1" fillId="2" borderId="0" xfId="0" applyNumberFormat="1" applyFont="1"/>
    <xf numFmtId="0" fontId="2" fillId="2" borderId="0" xfId="0" applyNumberFormat="1" applyFont="1"/>
    <xf numFmtId="5" fontId="2" fillId="2" borderId="0" xfId="0" applyNumberFormat="1" applyFont="1"/>
    <xf numFmtId="10" fontId="2" fillId="2" borderId="0" xfId="0" applyNumberFormat="1" applyFont="1"/>
    <xf numFmtId="10" fontId="3" fillId="2" borderId="0" xfId="0" applyNumberFormat="1" applyFont="1" applyAlignment="1">
      <alignment horizontal="right"/>
    </xf>
    <xf numFmtId="15" fontId="4" fillId="2" borderId="0" xfId="0" applyNumberFormat="1" applyFont="1"/>
    <xf numFmtId="0" fontId="5" fillId="2" borderId="0" xfId="0" applyNumberFormat="1" applyFont="1"/>
    <xf numFmtId="5" fontId="2" fillId="2" borderId="0" xfId="0" applyNumberFormat="1" applyFont="1" applyAlignment="1">
      <alignment horizontal="center"/>
    </xf>
    <xf numFmtId="0" fontId="6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7" fillId="2" borderId="0" xfId="0" applyNumberFormat="1" applyFont="1"/>
    <xf numFmtId="5" fontId="7" fillId="2" borderId="0" xfId="0" applyNumberFormat="1" applyFont="1"/>
    <xf numFmtId="10" fontId="7" fillId="2" borderId="0" xfId="0" applyNumberFormat="1" applyFont="1"/>
    <xf numFmtId="0" fontId="7" fillId="2" borderId="0" xfId="0" applyNumberFormat="1" applyFont="1" applyAlignment="1">
      <alignment horizontal="left"/>
    </xf>
    <xf numFmtId="0" fontId="7" fillId="2" borderId="0" xfId="0" applyNumberFormat="1" applyFont="1" applyAlignment="1">
      <alignment horizontal="right"/>
    </xf>
    <xf numFmtId="0" fontId="8" fillId="2" borderId="0" xfId="0" applyNumberFormat="1" applyFont="1"/>
    <xf numFmtId="5" fontId="9" fillId="2" borderId="0" xfId="0" applyNumberFormat="1" applyFont="1"/>
    <xf numFmtId="5" fontId="12" fillId="2" borderId="0" xfId="0" applyNumberFormat="1" applyFont="1"/>
    <xf numFmtId="10" fontId="12" fillId="2" borderId="0" xfId="0" applyNumberFormat="1" applyFont="1"/>
    <xf numFmtId="0" fontId="12" fillId="2" borderId="0" xfId="0" applyNumberFormat="1" applyFont="1"/>
    <xf numFmtId="5" fontId="11" fillId="2" borderId="3" xfId="0" applyNumberFormat="1" applyFont="1" applyBorder="1" applyAlignment="1">
      <alignment vertical="top"/>
    </xf>
    <xf numFmtId="9" fontId="7" fillId="2" borderId="1" xfId="0" applyNumberFormat="1" applyFont="1" applyBorder="1"/>
    <xf numFmtId="5" fontId="7" fillId="2" borderId="0" xfId="0" applyNumberFormat="1" applyFont="1" applyAlignment="1">
      <alignment horizontal="right"/>
    </xf>
    <xf numFmtId="164" fontId="12" fillId="2" borderId="0" xfId="0" applyNumberFormat="1" applyFont="1" applyAlignment="1">
      <alignment horizontal="right"/>
    </xf>
    <xf numFmtId="5" fontId="12" fillId="2" borderId="0" xfId="0" applyNumberFormat="1" applyFont="1" applyAlignment="1">
      <alignment horizontal="right"/>
    </xf>
    <xf numFmtId="5" fontId="12" fillId="2" borderId="0" xfId="0" applyNumberFormat="1" applyFont="1" applyAlignment="1"/>
    <xf numFmtId="0" fontId="2" fillId="2" borderId="0" xfId="0" applyNumberFormat="1" applyFont="1" applyBorder="1"/>
    <xf numFmtId="0" fontId="10" fillId="2" borderId="0" xfId="0" applyNumberFormat="1" applyFont="1" applyAlignment="1"/>
    <xf numFmtId="5" fontId="11" fillId="2" borderId="0" xfId="0" applyNumberFormat="1" applyFont="1" applyAlignment="1"/>
    <xf numFmtId="10" fontId="12" fillId="2" borderId="0" xfId="0" applyNumberFormat="1" applyFont="1" applyAlignment="1"/>
    <xf numFmtId="0" fontId="12" fillId="2" borderId="0" xfId="0" applyNumberFormat="1" applyFont="1" applyAlignment="1"/>
    <xf numFmtId="0" fontId="2" fillId="2" borderId="0" xfId="0" applyNumberFormat="1" applyFont="1" applyAlignment="1"/>
    <xf numFmtId="0" fontId="11" fillId="2" borderId="4" xfId="0" applyNumberFormat="1" applyFont="1" applyBorder="1" applyAlignment="1"/>
    <xf numFmtId="5" fontId="11" fillId="2" borderId="5" xfId="0" applyNumberFormat="1" applyFont="1" applyBorder="1" applyAlignment="1"/>
    <xf numFmtId="0" fontId="11" fillId="2" borderId="6" xfId="0" applyNumberFormat="1" applyFont="1" applyBorder="1" applyAlignment="1"/>
    <xf numFmtId="5" fontId="13" fillId="2" borderId="7" xfId="0" applyNumberFormat="1" applyFont="1" applyBorder="1" applyAlignment="1"/>
    <xf numFmtId="5" fontId="12" fillId="2" borderId="0" xfId="0" applyNumberFormat="1" applyFont="1" applyBorder="1" applyAlignment="1">
      <alignment horizontal="right"/>
    </xf>
    <xf numFmtId="5" fontId="13" fillId="2" borderId="5" xfId="0" applyNumberFormat="1" applyFont="1" applyBorder="1" applyAlignment="1"/>
    <xf numFmtId="0" fontId="11" fillId="2" borderId="2" xfId="0" applyNumberFormat="1" applyFont="1" applyBorder="1" applyAlignment="1"/>
    <xf numFmtId="0" fontId="2" fillId="2" borderId="4" xfId="0" applyNumberFormat="1" applyFont="1" applyBorder="1" applyAlignment="1"/>
    <xf numFmtId="5" fontId="7" fillId="2" borderId="1" xfId="0" applyNumberFormat="1" applyFont="1" applyBorder="1" applyAlignment="1"/>
    <xf numFmtId="37" fontId="7" fillId="2" borderId="1" xfId="0" applyNumberFormat="1" applyFont="1" applyBorder="1" applyAlignment="1"/>
    <xf numFmtId="0" fontId="14" fillId="2" borderId="0" xfId="0" applyNumberFormat="1" applyFont="1"/>
    <xf numFmtId="165" fontId="4" fillId="2" borderId="0" xfId="0" applyNumberFormat="1" applyFont="1"/>
    <xf numFmtId="164" fontId="12" fillId="3" borderId="0" xfId="0" applyNumberFormat="1" applyFont="1" applyFill="1" applyAlignment="1">
      <alignment horizontal="right"/>
    </xf>
    <xf numFmtId="0" fontId="15" fillId="2" borderId="2" xfId="0" applyNumberFormat="1" applyFont="1" applyBorder="1" applyAlignment="1"/>
    <xf numFmtId="0" fontId="15" fillId="2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0"/>
  <sheetViews>
    <sheetView workbookViewId="0">
      <selection activeCell="Q6" sqref="Q6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6.28515625" style="2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12</v>
      </c>
      <c r="B1" s="3"/>
      <c r="C1" s="3"/>
      <c r="D1" s="3"/>
      <c r="E1" s="4"/>
      <c r="G1" s="5"/>
    </row>
    <row r="2" spans="1:254" ht="15">
      <c r="A2" s="6">
        <v>42400</v>
      </c>
      <c r="B2" s="3"/>
      <c r="C2" s="3"/>
      <c r="D2" s="3"/>
      <c r="E2" s="4"/>
      <c r="G2" s="4"/>
    </row>
    <row r="3" spans="1:254" ht="15.75">
      <c r="A3" s="7"/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2" customFormat="1" ht="15" customHeight="1">
      <c r="A7" s="13" t="s">
        <v>13</v>
      </c>
      <c r="B7" s="25">
        <v>21880355</v>
      </c>
      <c r="C7" s="14">
        <v>0</v>
      </c>
      <c r="D7" s="14">
        <f>SUM(B7+C7)</f>
        <v>21880355</v>
      </c>
      <c r="E7" s="15">
        <f>SUM(D7/D15)</f>
        <v>0.91326616539407657</v>
      </c>
      <c r="F7" s="13">
        <v>24</v>
      </c>
      <c r="G7" s="15">
        <f>SUM(F7)/F15</f>
        <v>0.5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2" customFormat="1" ht="15" customHeight="1">
      <c r="A8" s="13" t="s">
        <v>14</v>
      </c>
      <c r="B8" s="25">
        <v>0</v>
      </c>
      <c r="C8" s="14">
        <v>0</v>
      </c>
      <c r="D8" s="14">
        <f>SUM(B8+C8)</f>
        <v>0</v>
      </c>
      <c r="E8" s="15">
        <f>SUM(D8/D15)</f>
        <v>0</v>
      </c>
      <c r="F8" s="13">
        <v>0</v>
      </c>
      <c r="G8" s="15">
        <f>SUM(F8)/F15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1345000</v>
      </c>
      <c r="C9" s="14">
        <v>0</v>
      </c>
      <c r="D9" s="14">
        <f t="shared" ref="D9:D12" si="0">SUM(B9+C9)</f>
        <v>1345000</v>
      </c>
      <c r="E9" s="15">
        <f>SUM(D9/D15)</f>
        <v>5.6139079665527954E-2</v>
      </c>
      <c r="F9" s="13">
        <v>13</v>
      </c>
      <c r="G9" s="15">
        <f>SUM(F9/F15)</f>
        <v>0.27083333333333331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0</v>
      </c>
      <c r="C10" s="14">
        <v>0</v>
      </c>
      <c r="D10" s="14">
        <f t="shared" si="0"/>
        <v>0</v>
      </c>
      <c r="E10" s="15">
        <f>SUM(D10/D15)</f>
        <v>0</v>
      </c>
      <c r="F10" s="13">
        <v>0</v>
      </c>
      <c r="G10" s="15">
        <f>SUM(F10)/F15</f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0</v>
      </c>
      <c r="C11" s="14">
        <v>0</v>
      </c>
      <c r="D11" s="14">
        <f>SUM(B11+C11)</f>
        <v>0</v>
      </c>
      <c r="E11" s="15">
        <f>SUM(D11/D15)</f>
        <v>0</v>
      </c>
      <c r="F11" s="13">
        <v>0</v>
      </c>
      <c r="G11" s="15">
        <f>SUM(F11/F15)</f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550000</v>
      </c>
      <c r="C12" s="14">
        <v>0</v>
      </c>
      <c r="D12" s="14">
        <f t="shared" si="0"/>
        <v>550000</v>
      </c>
      <c r="E12" s="15">
        <f>SUM(D12/D15)</f>
        <v>2.2956500978468679E-2</v>
      </c>
      <c r="F12" s="13">
        <v>3</v>
      </c>
      <c r="G12" s="15">
        <f>SUM(F12)/F15</f>
        <v>6.25E-2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26</v>
      </c>
      <c r="B13" s="14">
        <v>8000</v>
      </c>
      <c r="C13" s="14">
        <v>0</v>
      </c>
      <c r="D13" s="14">
        <f>SUM(B13+C13)</f>
        <v>8000</v>
      </c>
      <c r="E13" s="15">
        <f>SUM(D13/D15)</f>
        <v>3.3391274150499896E-4</v>
      </c>
      <c r="F13" s="13">
        <v>7</v>
      </c>
      <c r="G13" s="15">
        <f>SUM(F13)/F15</f>
        <v>0.14583333333333334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25</v>
      </c>
      <c r="B14" s="14">
        <v>175000</v>
      </c>
      <c r="C14" s="14">
        <v>0</v>
      </c>
      <c r="D14" s="14">
        <f>SUM(B14+C14)</f>
        <v>175000</v>
      </c>
      <c r="E14" s="15">
        <f>SUM(D14/D15)</f>
        <v>7.3043412204218524E-3</v>
      </c>
      <c r="F14" s="13">
        <v>1</v>
      </c>
      <c r="G14" s="15">
        <f>SUM(F14)/F15</f>
        <v>2.0833333333333332E-2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15</v>
      </c>
      <c r="B15" s="43">
        <f t="shared" ref="B15:G15" si="1">SUM(B7:B14)</f>
        <v>23958355</v>
      </c>
      <c r="C15" s="43">
        <f t="shared" si="1"/>
        <v>0</v>
      </c>
      <c r="D15" s="43">
        <f t="shared" si="1"/>
        <v>23958355</v>
      </c>
      <c r="E15" s="24">
        <f t="shared" si="1"/>
        <v>1</v>
      </c>
      <c r="F15" s="44">
        <f t="shared" si="1"/>
        <v>48</v>
      </c>
      <c r="G15" s="24">
        <f t="shared" si="1"/>
        <v>1</v>
      </c>
      <c r="H15" s="18" t="s">
        <v>19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8"/>
      <c r="B16" s="3"/>
      <c r="C16" s="3"/>
      <c r="D16" s="3"/>
      <c r="E16" s="4"/>
      <c r="G16" s="4"/>
    </row>
    <row r="17" spans="1:8" ht="15" customHeight="1">
      <c r="A17" s="18"/>
      <c r="B17" s="19"/>
      <c r="C17" s="3"/>
      <c r="D17" s="19"/>
      <c r="E17" s="4"/>
      <c r="G17" s="4"/>
    </row>
    <row r="18" spans="1:8" ht="15" customHeight="1">
      <c r="A18" s="39" t="s">
        <v>15</v>
      </c>
      <c r="B18" s="27">
        <f>D15</f>
        <v>23958355</v>
      </c>
      <c r="C18" s="3"/>
      <c r="D18" s="20"/>
      <c r="E18" s="21"/>
      <c r="F18" s="22"/>
      <c r="G18" s="21"/>
      <c r="H18" s="22"/>
    </row>
    <row r="19" spans="1:8" ht="15" customHeight="1">
      <c r="A19" s="39" t="s">
        <v>16</v>
      </c>
      <c r="B19" s="26">
        <v>23958355</v>
      </c>
      <c r="F19" s="22"/>
      <c r="G19" s="21"/>
      <c r="H19" s="2" t="s">
        <v>17</v>
      </c>
    </row>
    <row r="20" spans="1:8" ht="15" customHeight="1">
      <c r="A20" s="39" t="s">
        <v>18</v>
      </c>
      <c r="B20" s="27">
        <f>B18-B19</f>
        <v>0</v>
      </c>
      <c r="F20" s="22"/>
      <c r="G20" s="21"/>
      <c r="H20" s="22"/>
    </row>
    <row r="21" spans="1:8" ht="15" customHeight="1">
      <c r="A21" s="39" t="s">
        <v>20</v>
      </c>
      <c r="B21" s="26">
        <v>0</v>
      </c>
      <c r="F21" s="22"/>
      <c r="G21" s="21"/>
      <c r="H21" s="22"/>
    </row>
    <row r="22" spans="1:8" ht="15" customHeight="1">
      <c r="A22" s="39" t="s">
        <v>21</v>
      </c>
      <c r="B22" s="26">
        <v>0</v>
      </c>
      <c r="F22" s="22"/>
      <c r="G22" s="21"/>
      <c r="H22" s="22"/>
    </row>
    <row r="23" spans="1:8" ht="15" customHeight="1">
      <c r="A23" s="39" t="s">
        <v>22</v>
      </c>
      <c r="B23" s="26">
        <f>B20+B21+B22</f>
        <v>0</v>
      </c>
      <c r="F23" s="22"/>
      <c r="G23" s="21"/>
      <c r="H23" s="22"/>
    </row>
    <row r="24" spans="1:8" ht="15" customHeight="1">
      <c r="B24" s="29"/>
      <c r="F24" s="22"/>
      <c r="G24" s="21"/>
      <c r="H24" s="22"/>
    </row>
    <row r="25" spans="1:8" ht="15" customHeight="1">
      <c r="C25" s="20"/>
      <c r="D25" s="20"/>
      <c r="E25" s="21"/>
      <c r="F25" s="22"/>
      <c r="G25" s="21"/>
      <c r="H25" s="22"/>
    </row>
    <row r="26" spans="1:8" s="34" customFormat="1" ht="15" customHeight="1">
      <c r="A26" s="30" t="s">
        <v>11</v>
      </c>
      <c r="B26" s="31"/>
      <c r="C26" s="28"/>
      <c r="D26" s="28"/>
      <c r="E26" s="32"/>
      <c r="F26" s="33"/>
      <c r="G26" s="32"/>
      <c r="H26" s="33"/>
    </row>
    <row r="27" spans="1:8" s="34" customFormat="1" ht="15" customHeight="1">
      <c r="A27" s="41" t="s">
        <v>23</v>
      </c>
      <c r="B27" s="23">
        <v>400000</v>
      </c>
      <c r="C27" s="28"/>
      <c r="D27" s="28"/>
      <c r="E27" s="32"/>
      <c r="F27" s="33"/>
      <c r="G27" s="32"/>
      <c r="H27" s="33"/>
    </row>
    <row r="28" spans="1:8" s="34" customFormat="1" ht="15" customHeight="1">
      <c r="A28" s="35" t="s">
        <v>24</v>
      </c>
      <c r="B28" s="36">
        <v>2000000</v>
      </c>
      <c r="C28" s="28"/>
      <c r="D28" s="28"/>
      <c r="E28" s="32"/>
      <c r="F28" s="33"/>
      <c r="G28" s="32"/>
      <c r="H28" s="33"/>
    </row>
    <row r="29" spans="1:8" s="34" customFormat="1" ht="15" customHeight="1">
      <c r="A29" s="42"/>
      <c r="B29" s="40">
        <f>SUM(B27:B28)</f>
        <v>2400000</v>
      </c>
      <c r="C29" s="28"/>
      <c r="D29" s="28"/>
      <c r="E29" s="32"/>
      <c r="F29" s="33"/>
      <c r="G29" s="32"/>
      <c r="H29" s="33"/>
    </row>
    <row r="30" spans="1:8" s="34" customFormat="1" ht="15" customHeight="1">
      <c r="A30" s="37"/>
      <c r="B30" s="38"/>
      <c r="C30" s="28"/>
      <c r="D30" s="28"/>
      <c r="E30" s="32"/>
      <c r="F30" s="33"/>
      <c r="G30" s="32"/>
      <c r="H30" s="33"/>
    </row>
    <row r="31" spans="1:8" s="34" customFormat="1" ht="15" customHeight="1">
      <c r="A31" s="22"/>
      <c r="B31" s="20"/>
      <c r="C31" s="28"/>
      <c r="D31" s="28"/>
      <c r="E31" s="32"/>
      <c r="F31" s="33"/>
      <c r="G31" s="32"/>
      <c r="H31" s="33"/>
    </row>
    <row r="32" spans="1:8" ht="15" customHeight="1">
      <c r="A32" s="22"/>
      <c r="B32" s="20"/>
      <c r="C32" s="20"/>
      <c r="D32" s="20"/>
      <c r="E32" s="21"/>
      <c r="F32" s="22"/>
      <c r="G32" s="21"/>
      <c r="H32" s="22"/>
    </row>
    <row r="33" spans="1:8" ht="15" customHeight="1">
      <c r="A33" s="22"/>
      <c r="B33" s="20"/>
      <c r="C33" s="20"/>
      <c r="D33" s="20"/>
      <c r="E33" s="21"/>
      <c r="F33" s="22"/>
      <c r="G33" s="21"/>
      <c r="H33" s="22"/>
    </row>
    <row r="34" spans="1:8" ht="15" customHeight="1">
      <c r="A34" s="22"/>
      <c r="B34" s="20"/>
      <c r="C34" s="20"/>
      <c r="D34" s="20"/>
      <c r="E34" s="21"/>
      <c r="F34" s="22"/>
      <c r="G34" s="21"/>
      <c r="H34" s="22"/>
    </row>
    <row r="35" spans="1:8" ht="15" customHeight="1">
      <c r="A35" s="22"/>
      <c r="B35" s="20"/>
      <c r="C35" s="20"/>
      <c r="D35" s="20"/>
      <c r="E35" s="21"/>
      <c r="F35" s="22"/>
      <c r="G35" s="21"/>
      <c r="H35" s="22"/>
    </row>
    <row r="36" spans="1:8" ht="15">
      <c r="A36" s="22"/>
      <c r="B36" s="20"/>
      <c r="C36" s="20"/>
      <c r="D36" s="20"/>
      <c r="E36" s="21"/>
      <c r="F36" s="22"/>
      <c r="G36" s="21"/>
      <c r="H36" s="22"/>
    </row>
    <row r="37" spans="1:8" ht="15">
      <c r="A37" s="22"/>
      <c r="B37" s="20"/>
      <c r="C37" s="3"/>
      <c r="D37" s="3"/>
      <c r="E37" s="4"/>
      <c r="G37" s="4"/>
    </row>
    <row r="38" spans="1:8" ht="15">
      <c r="A38" s="22"/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</row>
  </sheetData>
  <pageMargins left="0.45" right="0.45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0"/>
  <sheetViews>
    <sheetView workbookViewId="0">
      <selection activeCell="J9" sqref="J9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6.28515625" style="2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12</v>
      </c>
      <c r="B1" s="3"/>
      <c r="C1" s="3"/>
      <c r="D1" s="3"/>
      <c r="E1" s="4"/>
      <c r="G1" s="5"/>
    </row>
    <row r="2" spans="1:254" ht="15">
      <c r="A2" s="46">
        <v>42429</v>
      </c>
      <c r="B2" s="3"/>
      <c r="C2" s="3"/>
      <c r="D2" s="3"/>
      <c r="E2" s="4"/>
      <c r="G2" s="4"/>
    </row>
    <row r="3" spans="1:254" ht="15.75">
      <c r="A3" s="7"/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2" customFormat="1" ht="15" customHeight="1">
      <c r="A7" s="13" t="s">
        <v>13</v>
      </c>
      <c r="B7" s="25">
        <v>22080355</v>
      </c>
      <c r="C7" s="14">
        <v>0</v>
      </c>
      <c r="D7" s="14">
        <f>SUM(B7+C7)</f>
        <v>22080355</v>
      </c>
      <c r="E7" s="15">
        <f>SUM(D7/D15)</f>
        <v>0.67037426047112769</v>
      </c>
      <c r="F7" s="13">
        <v>26</v>
      </c>
      <c r="G7" s="15">
        <f>SUM(F7)/F15</f>
        <v>0.17218543046357615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2" customFormat="1" ht="15" customHeight="1">
      <c r="A8" s="13" t="s">
        <v>14</v>
      </c>
      <c r="B8" s="25">
        <v>0</v>
      </c>
      <c r="C8" s="14">
        <v>0</v>
      </c>
      <c r="D8" s="14">
        <f>SUM(B8+C8)</f>
        <v>0</v>
      </c>
      <c r="E8" s="15">
        <f>SUM(D8/D15)</f>
        <v>0</v>
      </c>
      <c r="F8" s="13">
        <v>0</v>
      </c>
      <c r="G8" s="15">
        <f>SUM(F8)/F15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2087000</v>
      </c>
      <c r="C9" s="14">
        <v>0</v>
      </c>
      <c r="D9" s="14">
        <f t="shared" ref="D9:D12" si="0">SUM(B9+C9)</f>
        <v>2087000</v>
      </c>
      <c r="E9" s="15">
        <f>SUM(D9/D15)</f>
        <v>6.3362707782698396E-2</v>
      </c>
      <c r="F9" s="13">
        <v>29</v>
      </c>
      <c r="G9" s="15">
        <f>SUM(F9/F15)</f>
        <v>0.19205298013245034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2935000</v>
      </c>
      <c r="C10" s="14">
        <v>0</v>
      </c>
      <c r="D10" s="14">
        <f t="shared" si="0"/>
        <v>2935000</v>
      </c>
      <c r="E10" s="15">
        <f>SUM(D10/D15)</f>
        <v>8.9108551673320463E-2</v>
      </c>
      <c r="F10" s="13">
        <v>32</v>
      </c>
      <c r="G10" s="15">
        <f>SUM(F10)/F15</f>
        <v>0.2119205298013245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3245000</v>
      </c>
      <c r="C11" s="14">
        <v>0</v>
      </c>
      <c r="D11" s="14">
        <f>SUM(B11+C11)</f>
        <v>3245000</v>
      </c>
      <c r="E11" s="15">
        <f>SUM(D11/D15)</f>
        <v>9.852035781258088E-2</v>
      </c>
      <c r="F11" s="13">
        <v>30</v>
      </c>
      <c r="G11" s="15">
        <f>SUM(F11/F15)</f>
        <v>0.19867549668874171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2415000</v>
      </c>
      <c r="C12" s="14">
        <v>0</v>
      </c>
      <c r="D12" s="14">
        <f t="shared" si="0"/>
        <v>2415000</v>
      </c>
      <c r="E12" s="15">
        <f>SUM(D12/D15)</f>
        <v>7.3321005891335236E-2</v>
      </c>
      <c r="F12" s="13">
        <v>33</v>
      </c>
      <c r="G12" s="15">
        <f>SUM(F12)/F15</f>
        <v>0.2185430463576159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26</v>
      </c>
      <c r="B13" s="14">
        <v>0</v>
      </c>
      <c r="C13" s="14">
        <v>0</v>
      </c>
      <c r="D13" s="14">
        <f>SUM(B13+C13)</f>
        <v>0</v>
      </c>
      <c r="E13" s="15">
        <f>SUM(D13/D15)</f>
        <v>0</v>
      </c>
      <c r="F13" s="13">
        <v>0</v>
      </c>
      <c r="G13" s="15">
        <f>SUM(F13)/F15</f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25</v>
      </c>
      <c r="B14" s="14">
        <v>175000</v>
      </c>
      <c r="C14" s="14">
        <v>0</v>
      </c>
      <c r="D14" s="14">
        <f>SUM(B14+C14)</f>
        <v>175000</v>
      </c>
      <c r="E14" s="15">
        <f>SUM(D14/D15)</f>
        <v>5.3131163689373361E-3</v>
      </c>
      <c r="F14" s="13">
        <v>1</v>
      </c>
      <c r="G14" s="15">
        <f>SUM(F14)/F15</f>
        <v>6.6225165562913907E-3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15</v>
      </c>
      <c r="B15" s="43">
        <f t="shared" ref="B15:G15" si="1">SUM(B7:B14)</f>
        <v>32937355</v>
      </c>
      <c r="C15" s="43">
        <f t="shared" si="1"/>
        <v>0</v>
      </c>
      <c r="D15" s="43">
        <f t="shared" si="1"/>
        <v>32937355</v>
      </c>
      <c r="E15" s="24">
        <f t="shared" si="1"/>
        <v>1</v>
      </c>
      <c r="F15" s="44">
        <f t="shared" si="1"/>
        <v>151</v>
      </c>
      <c r="G15" s="24">
        <f t="shared" si="1"/>
        <v>1</v>
      </c>
      <c r="H15" s="45" t="s">
        <v>19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8"/>
      <c r="B16" s="3"/>
      <c r="C16" s="3"/>
      <c r="D16" s="3"/>
      <c r="E16" s="4"/>
      <c r="G16" s="4"/>
    </row>
    <row r="17" spans="1:8" ht="15" customHeight="1">
      <c r="A17" s="18"/>
      <c r="B17" s="19"/>
      <c r="C17" s="3"/>
      <c r="D17" s="19"/>
      <c r="E17" s="4"/>
      <c r="G17" s="4"/>
    </row>
    <row r="18" spans="1:8" ht="15" customHeight="1">
      <c r="A18" s="39" t="s">
        <v>15</v>
      </c>
      <c r="B18" s="27">
        <f>D15</f>
        <v>32937355</v>
      </c>
      <c r="C18" s="3"/>
      <c r="D18" s="20"/>
      <c r="E18" s="21"/>
      <c r="F18" s="22"/>
      <c r="G18" s="21"/>
      <c r="H18" s="22"/>
    </row>
    <row r="19" spans="1:8" ht="15" customHeight="1">
      <c r="A19" s="39" t="s">
        <v>16</v>
      </c>
      <c r="B19" s="26">
        <v>32937355</v>
      </c>
      <c r="F19" s="22"/>
      <c r="G19" s="21"/>
      <c r="H19" s="45" t="s">
        <v>17</v>
      </c>
    </row>
    <row r="20" spans="1:8" ht="15" customHeight="1">
      <c r="A20" s="39" t="s">
        <v>18</v>
      </c>
      <c r="B20" s="27">
        <f>B18-B19</f>
        <v>0</v>
      </c>
      <c r="F20" s="22"/>
      <c r="G20" s="21"/>
      <c r="H20" s="22"/>
    </row>
    <row r="21" spans="1:8" ht="15" customHeight="1">
      <c r="A21" s="39" t="s">
        <v>20</v>
      </c>
      <c r="B21" s="26">
        <v>0</v>
      </c>
      <c r="F21" s="22"/>
      <c r="G21" s="21"/>
      <c r="H21" s="22"/>
    </row>
    <row r="22" spans="1:8" ht="15" customHeight="1">
      <c r="A22" s="39" t="s">
        <v>21</v>
      </c>
      <c r="B22" s="26">
        <v>0</v>
      </c>
      <c r="F22" s="22"/>
      <c r="G22" s="21"/>
      <c r="H22" s="22"/>
    </row>
    <row r="23" spans="1:8" ht="15" customHeight="1">
      <c r="A23" s="39" t="s">
        <v>22</v>
      </c>
      <c r="B23" s="26">
        <f>B20+B21+B22</f>
        <v>0</v>
      </c>
      <c r="F23" s="22"/>
      <c r="G23" s="21"/>
      <c r="H23" s="22"/>
    </row>
    <row r="24" spans="1:8" ht="15" customHeight="1">
      <c r="B24" s="29"/>
      <c r="F24" s="22"/>
      <c r="G24" s="21"/>
      <c r="H24" s="22"/>
    </row>
    <row r="25" spans="1:8" ht="15" customHeight="1">
      <c r="C25" s="20"/>
      <c r="D25" s="20"/>
      <c r="E25" s="21"/>
      <c r="F25" s="22"/>
      <c r="G25" s="21"/>
      <c r="H25" s="22"/>
    </row>
    <row r="26" spans="1:8" s="34" customFormat="1" ht="15" customHeight="1">
      <c r="A26" s="30" t="s">
        <v>11</v>
      </c>
      <c r="B26" s="31"/>
      <c r="C26" s="28"/>
      <c r="D26" s="28"/>
      <c r="E26" s="32"/>
      <c r="F26" s="33"/>
      <c r="G26" s="32"/>
      <c r="H26" s="33"/>
    </row>
    <row r="27" spans="1:8" s="34" customFormat="1" ht="15" customHeight="1">
      <c r="A27" s="41" t="s">
        <v>23</v>
      </c>
      <c r="B27" s="23">
        <v>400000</v>
      </c>
      <c r="C27" s="28"/>
      <c r="D27" s="28"/>
      <c r="E27" s="32"/>
      <c r="F27" s="33"/>
      <c r="G27" s="32"/>
      <c r="H27" s="33"/>
    </row>
    <row r="28" spans="1:8" s="34" customFormat="1" ht="15" customHeight="1">
      <c r="A28" s="35" t="s">
        <v>24</v>
      </c>
      <c r="B28" s="36">
        <v>2000000</v>
      </c>
      <c r="C28" s="28"/>
      <c r="D28" s="28"/>
      <c r="E28" s="32"/>
      <c r="F28" s="33"/>
      <c r="G28" s="32"/>
      <c r="H28" s="33"/>
    </row>
    <row r="29" spans="1:8" s="34" customFormat="1" ht="15" customHeight="1">
      <c r="A29" s="42"/>
      <c r="B29" s="40">
        <f>SUM(B27:B28)</f>
        <v>2400000</v>
      </c>
      <c r="C29" s="28"/>
      <c r="D29" s="28"/>
      <c r="E29" s="32"/>
      <c r="F29" s="33"/>
      <c r="G29" s="32"/>
      <c r="H29" s="33"/>
    </row>
    <row r="30" spans="1:8" s="34" customFormat="1" ht="15" customHeight="1">
      <c r="A30" s="37"/>
      <c r="B30" s="38"/>
      <c r="C30" s="28"/>
      <c r="D30" s="28"/>
      <c r="E30" s="32"/>
      <c r="F30" s="33"/>
      <c r="G30" s="32"/>
      <c r="H30" s="33"/>
    </row>
    <row r="31" spans="1:8" s="34" customFormat="1" ht="15" customHeight="1">
      <c r="A31" s="22"/>
      <c r="B31" s="20"/>
      <c r="C31" s="28"/>
      <c r="D31" s="28"/>
      <c r="E31" s="32"/>
      <c r="F31" s="33"/>
      <c r="G31" s="32"/>
      <c r="H31" s="33"/>
    </row>
    <row r="32" spans="1:8" ht="15" customHeight="1">
      <c r="A32" s="22"/>
      <c r="B32" s="20"/>
      <c r="C32" s="20"/>
      <c r="D32" s="20"/>
      <c r="E32" s="21"/>
      <c r="F32" s="22"/>
      <c r="G32" s="21"/>
      <c r="H32" s="22"/>
    </row>
    <row r="33" spans="1:8" ht="15" customHeight="1">
      <c r="A33" s="22"/>
      <c r="B33" s="20"/>
      <c r="C33" s="20"/>
      <c r="D33" s="20"/>
      <c r="E33" s="21"/>
      <c r="F33" s="22"/>
      <c r="G33" s="21"/>
      <c r="H33" s="22"/>
    </row>
    <row r="34" spans="1:8" ht="15" customHeight="1">
      <c r="A34" s="22"/>
      <c r="B34" s="20"/>
      <c r="C34" s="20"/>
      <c r="D34" s="20"/>
      <c r="E34" s="21"/>
      <c r="F34" s="22"/>
      <c r="G34" s="21"/>
      <c r="H34" s="22"/>
    </row>
    <row r="35" spans="1:8" ht="15" customHeight="1">
      <c r="A35" s="22"/>
      <c r="B35" s="20"/>
      <c r="C35" s="20"/>
      <c r="D35" s="20"/>
      <c r="E35" s="21"/>
      <c r="F35" s="22"/>
      <c r="G35" s="21"/>
      <c r="H35" s="22"/>
    </row>
    <row r="36" spans="1:8" ht="15">
      <c r="A36" s="22"/>
      <c r="B36" s="20"/>
      <c r="C36" s="20"/>
      <c r="D36" s="20"/>
      <c r="E36" s="21"/>
      <c r="F36" s="22"/>
      <c r="G36" s="21"/>
      <c r="H36" s="22"/>
    </row>
    <row r="37" spans="1:8" ht="15">
      <c r="A37" s="22"/>
      <c r="B37" s="20"/>
      <c r="C37" s="3"/>
      <c r="D37" s="3"/>
      <c r="E37" s="4"/>
      <c r="G37" s="4"/>
    </row>
    <row r="38" spans="1:8" ht="15">
      <c r="A38" s="22"/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</row>
  </sheetData>
  <pageMargins left="0.45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0"/>
  <sheetViews>
    <sheetView workbookViewId="0">
      <selection activeCell="F11" sqref="F11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6.28515625" style="2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12</v>
      </c>
      <c r="B1" s="3"/>
      <c r="C1" s="3"/>
      <c r="D1" s="3"/>
      <c r="E1" s="4"/>
      <c r="G1" s="5"/>
    </row>
    <row r="2" spans="1:254" ht="15">
      <c r="A2" s="46">
        <v>42460</v>
      </c>
      <c r="B2" s="3"/>
      <c r="C2" s="3"/>
      <c r="D2" s="3"/>
      <c r="E2" s="4"/>
      <c r="G2" s="4"/>
    </row>
    <row r="3" spans="1:254" ht="15.75">
      <c r="A3" s="7"/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2" customFormat="1" ht="15" customHeight="1">
      <c r="A7" s="13" t="s">
        <v>13</v>
      </c>
      <c r="B7" s="25">
        <v>21680355</v>
      </c>
      <c r="C7" s="14">
        <v>0</v>
      </c>
      <c r="D7" s="14">
        <f>SUM(B7+C7)</f>
        <v>21680355</v>
      </c>
      <c r="E7" s="15">
        <f>SUM(D7/D15)</f>
        <v>0.8090483183881394</v>
      </c>
      <c r="F7" s="13">
        <v>23</v>
      </c>
      <c r="G7" s="15">
        <f>SUM(F7)/F15</f>
        <v>0.30666666666666664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2" customFormat="1" ht="15" customHeight="1">
      <c r="A8" s="13" t="s">
        <v>14</v>
      </c>
      <c r="B8" s="25">
        <v>0</v>
      </c>
      <c r="C8" s="14">
        <v>0</v>
      </c>
      <c r="D8" s="14">
        <f>SUM(B8+C8)</f>
        <v>0</v>
      </c>
      <c r="E8" s="15">
        <f>SUM(D8/D15)</f>
        <v>0</v>
      </c>
      <c r="F8" s="13">
        <v>0</v>
      </c>
      <c r="G8" s="15">
        <f>SUM(F8)/F15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1302000</v>
      </c>
      <c r="C9" s="14">
        <v>0</v>
      </c>
      <c r="D9" s="14">
        <f t="shared" ref="D9:D12" si="0">SUM(B9+C9)</f>
        <v>1302000</v>
      </c>
      <c r="E9" s="15">
        <f>SUM(D9/D15)</f>
        <v>4.8586884787696398E-2</v>
      </c>
      <c r="F9" s="13">
        <v>15</v>
      </c>
      <c r="G9" s="15">
        <f>SUM(F9/F15)</f>
        <v>0.2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990000</v>
      </c>
      <c r="C10" s="14">
        <v>0</v>
      </c>
      <c r="D10" s="14">
        <f t="shared" si="0"/>
        <v>990000</v>
      </c>
      <c r="E10" s="15">
        <f>SUM(D10/D15)</f>
        <v>3.6943944654239197E-2</v>
      </c>
      <c r="F10" s="13">
        <v>12</v>
      </c>
      <c r="G10" s="15">
        <f>SUM(F10)/F15</f>
        <v>0.16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1425000</v>
      </c>
      <c r="C11" s="14">
        <v>0</v>
      </c>
      <c r="D11" s="14">
        <f>SUM(B11+C11)</f>
        <v>1425000</v>
      </c>
      <c r="E11" s="15">
        <f>SUM(D11/D15)</f>
        <v>5.3176890032617025E-2</v>
      </c>
      <c r="F11" s="13">
        <v>11</v>
      </c>
      <c r="G11" s="15">
        <f>SUM(F11/F15)</f>
        <v>0.14666666666666667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1225000</v>
      </c>
      <c r="C12" s="14">
        <v>0</v>
      </c>
      <c r="D12" s="14">
        <f t="shared" si="0"/>
        <v>1225000</v>
      </c>
      <c r="E12" s="15">
        <f>SUM(D12/D15)</f>
        <v>4.5713466870144458E-2</v>
      </c>
      <c r="F12" s="13">
        <v>13</v>
      </c>
      <c r="G12" s="15">
        <f>SUM(F12)/F15</f>
        <v>0.17333333333333334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26</v>
      </c>
      <c r="B13" s="14">
        <v>0</v>
      </c>
      <c r="C13" s="14">
        <v>0</v>
      </c>
      <c r="D13" s="14">
        <f>SUM(B13+C13)</f>
        <v>0</v>
      </c>
      <c r="E13" s="15">
        <f>SUM(D13/D15)</f>
        <v>0</v>
      </c>
      <c r="F13" s="13">
        <v>0</v>
      </c>
      <c r="G13" s="15">
        <f>SUM(F13)/F15</f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25</v>
      </c>
      <c r="B14" s="14">
        <v>175000</v>
      </c>
      <c r="C14" s="14">
        <v>0</v>
      </c>
      <c r="D14" s="14">
        <f>SUM(B14+C14)</f>
        <v>175000</v>
      </c>
      <c r="E14" s="15">
        <f>SUM(D14/D15)</f>
        <v>6.5304952671634943E-3</v>
      </c>
      <c r="F14" s="13">
        <v>1</v>
      </c>
      <c r="G14" s="15">
        <f>SUM(F14)/F15</f>
        <v>1.3333333333333334E-2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15</v>
      </c>
      <c r="B15" s="43">
        <f t="shared" ref="B15:G15" si="1">SUM(B7:B14)</f>
        <v>26797355</v>
      </c>
      <c r="C15" s="43">
        <f t="shared" si="1"/>
        <v>0</v>
      </c>
      <c r="D15" s="43">
        <f t="shared" si="1"/>
        <v>26797355</v>
      </c>
      <c r="E15" s="24">
        <f t="shared" si="1"/>
        <v>1</v>
      </c>
      <c r="F15" s="44">
        <f t="shared" si="1"/>
        <v>75</v>
      </c>
      <c r="G15" s="24">
        <f t="shared" si="1"/>
        <v>0.99999999999999989</v>
      </c>
      <c r="H15" s="45" t="s">
        <v>19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8"/>
      <c r="B16" s="3"/>
      <c r="C16" s="3"/>
      <c r="D16" s="3"/>
      <c r="E16" s="4"/>
      <c r="G16" s="4"/>
    </row>
    <row r="17" spans="1:8" ht="15" customHeight="1">
      <c r="A17" s="18"/>
      <c r="B17" s="19"/>
      <c r="C17" s="3"/>
      <c r="D17" s="19"/>
      <c r="E17" s="4"/>
      <c r="G17" s="4"/>
    </row>
    <row r="18" spans="1:8" ht="15" customHeight="1">
      <c r="A18" s="39" t="s">
        <v>15</v>
      </c>
      <c r="B18" s="27">
        <f>D15</f>
        <v>26797355</v>
      </c>
      <c r="C18" s="3"/>
      <c r="D18" s="20"/>
      <c r="E18" s="21"/>
      <c r="F18" s="22"/>
      <c r="G18" s="21"/>
      <c r="H18" s="22"/>
    </row>
    <row r="19" spans="1:8" ht="15" customHeight="1">
      <c r="A19" s="39" t="s">
        <v>16</v>
      </c>
      <c r="B19" s="47">
        <v>26797355</v>
      </c>
      <c r="F19" s="22"/>
      <c r="G19" s="21"/>
      <c r="H19" s="45" t="s">
        <v>17</v>
      </c>
    </row>
    <row r="20" spans="1:8" ht="15" customHeight="1">
      <c r="A20" s="39" t="s">
        <v>18</v>
      </c>
      <c r="B20" s="27">
        <f>B18-B19</f>
        <v>0</v>
      </c>
      <c r="F20" s="22"/>
      <c r="G20" s="21"/>
      <c r="H20" s="22"/>
    </row>
    <row r="21" spans="1:8" ht="15" customHeight="1">
      <c r="A21" s="39" t="s">
        <v>27</v>
      </c>
      <c r="B21" s="26">
        <v>0</v>
      </c>
      <c r="F21" s="22"/>
      <c r="G21" s="21"/>
      <c r="H21" s="22"/>
    </row>
    <row r="22" spans="1:8" ht="15" customHeight="1">
      <c r="A22" s="39" t="s">
        <v>27</v>
      </c>
      <c r="B22" s="26">
        <v>0</v>
      </c>
      <c r="F22" s="22"/>
      <c r="G22" s="21"/>
      <c r="H22" s="22"/>
    </row>
    <row r="23" spans="1:8" ht="15" customHeight="1">
      <c r="A23" s="39" t="s">
        <v>22</v>
      </c>
      <c r="B23" s="26">
        <f>SUM(B20:B22)</f>
        <v>0</v>
      </c>
      <c r="F23" s="22"/>
      <c r="G23" s="21"/>
      <c r="H23" s="22"/>
    </row>
    <row r="24" spans="1:8" ht="15" customHeight="1">
      <c r="B24" s="29"/>
      <c r="F24" s="22"/>
      <c r="G24" s="21"/>
      <c r="H24" s="22"/>
    </row>
    <row r="25" spans="1:8" ht="15" customHeight="1">
      <c r="C25" s="20"/>
      <c r="D25" s="20"/>
      <c r="E25" s="21"/>
      <c r="F25" s="22"/>
      <c r="G25" s="21"/>
      <c r="H25" s="22"/>
    </row>
    <row r="26" spans="1:8" s="34" customFormat="1" ht="15" customHeight="1">
      <c r="A26" s="30" t="s">
        <v>11</v>
      </c>
      <c r="B26" s="31"/>
      <c r="C26" s="28"/>
      <c r="D26" s="28"/>
      <c r="E26" s="32"/>
      <c r="F26" s="33"/>
      <c r="G26" s="32"/>
      <c r="H26" s="33"/>
    </row>
    <row r="27" spans="1:8" s="34" customFormat="1" ht="15" customHeight="1">
      <c r="A27" s="41" t="s">
        <v>23</v>
      </c>
      <c r="B27" s="23">
        <v>400000</v>
      </c>
      <c r="C27" s="28"/>
      <c r="D27" s="28"/>
      <c r="E27" s="32"/>
      <c r="F27" s="33"/>
      <c r="G27" s="32"/>
      <c r="H27" s="33"/>
    </row>
    <row r="28" spans="1:8" s="34" customFormat="1" ht="15" customHeight="1">
      <c r="A28" s="35" t="s">
        <v>24</v>
      </c>
      <c r="B28" s="36">
        <v>2000000</v>
      </c>
      <c r="C28" s="28"/>
      <c r="D28" s="28"/>
      <c r="E28" s="32"/>
      <c r="F28" s="33"/>
      <c r="G28" s="32"/>
      <c r="H28" s="33"/>
    </row>
    <row r="29" spans="1:8" s="34" customFormat="1" ht="15" customHeight="1">
      <c r="A29" s="42"/>
      <c r="B29" s="40">
        <f>SUM(B27:B28)</f>
        <v>2400000</v>
      </c>
      <c r="C29" s="28"/>
      <c r="D29" s="28"/>
      <c r="E29" s="32"/>
      <c r="F29" s="33"/>
      <c r="G29" s="32"/>
      <c r="H29" s="33"/>
    </row>
    <row r="30" spans="1:8" s="34" customFormat="1" ht="15" customHeight="1">
      <c r="A30" s="37"/>
      <c r="B30" s="38"/>
      <c r="C30" s="28"/>
      <c r="D30" s="28"/>
      <c r="E30" s="32"/>
      <c r="F30" s="33"/>
      <c r="G30" s="32"/>
      <c r="H30" s="33"/>
    </row>
    <row r="31" spans="1:8" s="34" customFormat="1" ht="15" customHeight="1">
      <c r="A31" s="22"/>
      <c r="B31" s="20"/>
      <c r="C31" s="28"/>
      <c r="D31" s="28"/>
      <c r="E31" s="32"/>
      <c r="F31" s="33"/>
      <c r="G31" s="32"/>
      <c r="H31" s="33"/>
    </row>
    <row r="32" spans="1:8" ht="15" customHeight="1">
      <c r="A32" s="22"/>
      <c r="B32" s="20"/>
      <c r="C32" s="20"/>
      <c r="D32" s="20"/>
      <c r="E32" s="21"/>
      <c r="F32" s="22"/>
      <c r="G32" s="21"/>
      <c r="H32" s="22"/>
    </row>
    <row r="33" spans="1:8" ht="15" customHeight="1">
      <c r="A33" s="22"/>
      <c r="B33" s="20"/>
      <c r="C33" s="20"/>
      <c r="D33" s="20"/>
      <c r="E33" s="21"/>
      <c r="F33" s="22"/>
      <c r="G33" s="21"/>
      <c r="H33" s="22"/>
    </row>
    <row r="34" spans="1:8" ht="15" customHeight="1">
      <c r="A34" s="22"/>
      <c r="B34" s="20"/>
      <c r="C34" s="20"/>
      <c r="D34" s="20"/>
      <c r="E34" s="21"/>
      <c r="F34" s="22"/>
      <c r="G34" s="21"/>
      <c r="H34" s="22"/>
    </row>
    <row r="35" spans="1:8" ht="15" customHeight="1">
      <c r="A35" s="22"/>
      <c r="B35" s="20"/>
      <c r="C35" s="20"/>
      <c r="D35" s="20"/>
      <c r="E35" s="21"/>
      <c r="F35" s="22"/>
      <c r="G35" s="21"/>
      <c r="H35" s="22"/>
    </row>
    <row r="36" spans="1:8" ht="15">
      <c r="A36" s="22"/>
      <c r="B36" s="20"/>
      <c r="C36" s="20"/>
      <c r="D36" s="20"/>
      <c r="E36" s="21"/>
      <c r="F36" s="22"/>
      <c r="G36" s="21"/>
      <c r="H36" s="22"/>
    </row>
    <row r="37" spans="1:8" ht="15">
      <c r="A37" s="22"/>
      <c r="B37" s="20"/>
      <c r="C37" s="3"/>
      <c r="D37" s="3"/>
      <c r="E37" s="4"/>
      <c r="G37" s="4"/>
    </row>
    <row r="38" spans="1:8" ht="15">
      <c r="A38" s="22"/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</row>
  </sheetData>
  <pageMargins left="0.45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0"/>
  <sheetViews>
    <sheetView workbookViewId="0">
      <selection activeCell="D37" sqref="D37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6.28515625" style="2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12</v>
      </c>
      <c r="B1" s="3"/>
      <c r="C1" s="3"/>
      <c r="D1" s="3"/>
      <c r="E1" s="4"/>
      <c r="G1" s="5"/>
    </row>
    <row r="2" spans="1:254" ht="15">
      <c r="A2" s="46">
        <v>42490</v>
      </c>
      <c r="B2" s="3"/>
      <c r="C2" s="3"/>
      <c r="D2" s="3"/>
      <c r="E2" s="4"/>
      <c r="G2" s="4"/>
    </row>
    <row r="3" spans="1:254" ht="15.75">
      <c r="A3" s="7"/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2" customFormat="1" ht="15" customHeight="1">
      <c r="A7" s="13" t="s">
        <v>13</v>
      </c>
      <c r="B7" s="25">
        <v>21605355</v>
      </c>
      <c r="C7" s="14">
        <v>0</v>
      </c>
      <c r="D7" s="14">
        <f>SUM(B7+C7)</f>
        <v>21605355</v>
      </c>
      <c r="E7" s="15">
        <f>SUM(D7/D15)</f>
        <v>0.70409336962208846</v>
      </c>
      <c r="F7" s="13">
        <v>22</v>
      </c>
      <c r="G7" s="15">
        <f>SUM(F7)/F15</f>
        <v>0.37931034482758619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2" customFormat="1" ht="15" customHeight="1">
      <c r="A8" s="13" t="s">
        <v>14</v>
      </c>
      <c r="B8" s="25">
        <v>4925000</v>
      </c>
      <c r="C8" s="14">
        <v>0</v>
      </c>
      <c r="D8" s="14">
        <f>SUM(B8+C8)</f>
        <v>4925000</v>
      </c>
      <c r="E8" s="15">
        <f>SUM(D8/D15)</f>
        <v>0.16050001702766678</v>
      </c>
      <c r="F8" s="13">
        <v>1</v>
      </c>
      <c r="G8" s="15">
        <f>SUM(F8)/F15</f>
        <v>1.7241379310344827E-2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1080000</v>
      </c>
      <c r="C9" s="14">
        <v>0</v>
      </c>
      <c r="D9" s="14">
        <f t="shared" ref="D9:D12" si="0">SUM(B9+C9)</f>
        <v>1080000</v>
      </c>
      <c r="E9" s="15">
        <f>SUM(D9/D15)</f>
        <v>3.5195942820280227E-2</v>
      </c>
      <c r="F9" s="13">
        <v>11</v>
      </c>
      <c r="G9" s="15">
        <f>SUM(F9/F15)</f>
        <v>0.18965517241379309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575000</v>
      </c>
      <c r="C10" s="14">
        <v>0</v>
      </c>
      <c r="D10" s="14">
        <f t="shared" si="0"/>
        <v>575000</v>
      </c>
      <c r="E10" s="15">
        <f>SUM(D10/D15)</f>
        <v>1.873858066820475E-2</v>
      </c>
      <c r="F10" s="13">
        <v>6</v>
      </c>
      <c r="G10" s="15">
        <f>SUM(F10)/F15</f>
        <v>0.10344827586206896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1225000</v>
      </c>
      <c r="C11" s="14">
        <v>0</v>
      </c>
      <c r="D11" s="14">
        <f>SUM(B11+C11)</f>
        <v>1225000</v>
      </c>
      <c r="E11" s="15">
        <f>SUM(D11/D15)</f>
        <v>3.9921324032262298E-2</v>
      </c>
      <c r="F11" s="13">
        <v>8</v>
      </c>
      <c r="G11" s="15">
        <f>SUM(F11/F15)</f>
        <v>0.13793103448275862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1100000</v>
      </c>
      <c r="C12" s="14">
        <v>0</v>
      </c>
      <c r="D12" s="14">
        <f t="shared" si="0"/>
        <v>1100000</v>
      </c>
      <c r="E12" s="15">
        <f>SUM(D12/D15)</f>
        <v>3.5847719539174309E-2</v>
      </c>
      <c r="F12" s="13">
        <v>9</v>
      </c>
      <c r="G12" s="15">
        <f>SUM(F12)/F15</f>
        <v>0.15517241379310345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26</v>
      </c>
      <c r="B13" s="14">
        <v>0</v>
      </c>
      <c r="C13" s="14">
        <v>0</v>
      </c>
      <c r="D13" s="14">
        <f>SUM(B13+C13)</f>
        <v>0</v>
      </c>
      <c r="E13" s="15">
        <f>SUM(D13/D15)</f>
        <v>0</v>
      </c>
      <c r="F13" s="13">
        <v>0</v>
      </c>
      <c r="G13" s="15">
        <f>SUM(F13)/F15</f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25</v>
      </c>
      <c r="B14" s="14">
        <v>175000</v>
      </c>
      <c r="C14" s="14">
        <v>0</v>
      </c>
      <c r="D14" s="14">
        <f>SUM(B14+C14)</f>
        <v>175000</v>
      </c>
      <c r="E14" s="15">
        <f>SUM(D14/D15)</f>
        <v>5.7030462903231854E-3</v>
      </c>
      <c r="F14" s="13">
        <v>1</v>
      </c>
      <c r="G14" s="15">
        <f>SUM(F14)/F15</f>
        <v>1.7241379310344827E-2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15</v>
      </c>
      <c r="B15" s="43">
        <f t="shared" ref="B15:G15" si="1">SUM(B7:B14)</f>
        <v>30685355</v>
      </c>
      <c r="C15" s="43">
        <f t="shared" si="1"/>
        <v>0</v>
      </c>
      <c r="D15" s="43">
        <f t="shared" si="1"/>
        <v>30685355</v>
      </c>
      <c r="E15" s="24">
        <f t="shared" si="1"/>
        <v>1.0000000000000002</v>
      </c>
      <c r="F15" s="44">
        <f t="shared" si="1"/>
        <v>58</v>
      </c>
      <c r="G15" s="24">
        <f t="shared" si="1"/>
        <v>0.99999999999999989</v>
      </c>
      <c r="H15" s="45" t="s">
        <v>19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8"/>
      <c r="B16" s="3"/>
      <c r="C16" s="3"/>
      <c r="D16" s="3"/>
      <c r="E16" s="4"/>
      <c r="G16" s="4"/>
    </row>
    <row r="17" spans="1:8" ht="15" customHeight="1">
      <c r="A17" s="18"/>
      <c r="B17" s="19"/>
      <c r="C17" s="3"/>
      <c r="D17" s="19"/>
      <c r="E17" s="4"/>
      <c r="G17" s="4"/>
    </row>
    <row r="18" spans="1:8" ht="15" customHeight="1">
      <c r="A18" s="39" t="s">
        <v>15</v>
      </c>
      <c r="B18" s="27">
        <f>D15</f>
        <v>30685355</v>
      </c>
      <c r="C18" s="3"/>
      <c r="D18" s="20"/>
      <c r="E18" s="21"/>
      <c r="F18" s="22"/>
      <c r="G18" s="21"/>
      <c r="H18" s="22"/>
    </row>
    <row r="19" spans="1:8" ht="15" customHeight="1">
      <c r="A19" s="39" t="s">
        <v>16</v>
      </c>
      <c r="B19" s="47">
        <v>30685355</v>
      </c>
      <c r="F19" s="22"/>
      <c r="G19" s="21"/>
      <c r="H19" s="45" t="s">
        <v>17</v>
      </c>
    </row>
    <row r="20" spans="1:8" ht="15" customHeight="1">
      <c r="A20" s="39" t="s">
        <v>18</v>
      </c>
      <c r="B20" s="27">
        <f>B18-B19</f>
        <v>0</v>
      </c>
      <c r="F20" s="22"/>
      <c r="G20" s="21"/>
      <c r="H20" s="22"/>
    </row>
    <row r="21" spans="1:8" ht="15" customHeight="1">
      <c r="A21" s="39" t="s">
        <v>27</v>
      </c>
      <c r="B21" s="26">
        <v>0</v>
      </c>
      <c r="F21" s="22"/>
      <c r="G21" s="21"/>
      <c r="H21" s="22"/>
    </row>
    <row r="22" spans="1:8" ht="15" customHeight="1">
      <c r="A22" s="39" t="s">
        <v>27</v>
      </c>
      <c r="B22" s="26">
        <v>0</v>
      </c>
      <c r="F22" s="22"/>
      <c r="G22" s="21"/>
      <c r="H22" s="22"/>
    </row>
    <row r="23" spans="1:8" ht="15" customHeight="1">
      <c r="A23" s="39" t="s">
        <v>22</v>
      </c>
      <c r="B23" s="26">
        <f>SUM(B20:B22)</f>
        <v>0</v>
      </c>
      <c r="F23" s="22"/>
      <c r="G23" s="21"/>
      <c r="H23" s="22"/>
    </row>
    <row r="24" spans="1:8" ht="15" customHeight="1">
      <c r="B24" s="29"/>
      <c r="F24" s="22"/>
      <c r="G24" s="21"/>
      <c r="H24" s="22"/>
    </row>
    <row r="25" spans="1:8" ht="15" customHeight="1">
      <c r="C25" s="20"/>
      <c r="D25" s="20"/>
      <c r="E25" s="21"/>
      <c r="F25" s="22"/>
      <c r="G25" s="21"/>
      <c r="H25" s="22"/>
    </row>
    <row r="26" spans="1:8" s="34" customFormat="1" ht="15" customHeight="1">
      <c r="A26" s="30" t="s">
        <v>11</v>
      </c>
      <c r="B26" s="31"/>
      <c r="C26" s="28"/>
      <c r="D26" s="28"/>
      <c r="E26" s="32"/>
      <c r="F26" s="33"/>
      <c r="G26" s="32"/>
      <c r="H26" s="33"/>
    </row>
    <row r="27" spans="1:8" s="34" customFormat="1" ht="15" customHeight="1">
      <c r="A27" s="41" t="s">
        <v>23</v>
      </c>
      <c r="B27" s="23">
        <v>400000</v>
      </c>
      <c r="C27" s="28"/>
      <c r="D27" s="28"/>
      <c r="E27" s="32"/>
      <c r="F27" s="33"/>
      <c r="G27" s="32"/>
      <c r="H27" s="33"/>
    </row>
    <row r="28" spans="1:8" s="34" customFormat="1" ht="15" customHeight="1">
      <c r="A28" s="35" t="s">
        <v>24</v>
      </c>
      <c r="B28" s="36">
        <v>2000000</v>
      </c>
      <c r="C28" s="28"/>
      <c r="D28" s="28"/>
      <c r="E28" s="32"/>
      <c r="F28" s="33"/>
      <c r="G28" s="32"/>
      <c r="H28" s="33"/>
    </row>
    <row r="29" spans="1:8" s="34" customFormat="1" ht="15" customHeight="1">
      <c r="A29" s="42"/>
      <c r="B29" s="40">
        <f>SUM(B27:B28)</f>
        <v>2400000</v>
      </c>
      <c r="C29" s="28"/>
      <c r="D29" s="28"/>
      <c r="E29" s="32"/>
      <c r="F29" s="33"/>
      <c r="G29" s="32"/>
      <c r="H29" s="33"/>
    </row>
    <row r="30" spans="1:8" s="34" customFormat="1" ht="15" customHeight="1">
      <c r="A30" s="37"/>
      <c r="B30" s="38"/>
      <c r="C30" s="28"/>
      <c r="D30" s="28"/>
      <c r="E30" s="32"/>
      <c r="F30" s="33"/>
      <c r="G30" s="32"/>
      <c r="H30" s="33"/>
    </row>
    <row r="31" spans="1:8" s="34" customFormat="1" ht="15" customHeight="1">
      <c r="A31" s="22"/>
      <c r="B31" s="20"/>
      <c r="C31" s="28"/>
      <c r="D31" s="28"/>
      <c r="E31" s="32"/>
      <c r="F31" s="33"/>
      <c r="G31" s="32"/>
      <c r="H31" s="33"/>
    </row>
    <row r="32" spans="1:8" ht="15" customHeight="1">
      <c r="A32" s="22"/>
      <c r="B32" s="20"/>
      <c r="C32" s="20"/>
      <c r="D32" s="20"/>
      <c r="E32" s="21"/>
      <c r="F32" s="22"/>
      <c r="G32" s="21"/>
      <c r="H32" s="22"/>
    </row>
    <row r="33" spans="1:8" ht="15" customHeight="1">
      <c r="A33" s="22"/>
      <c r="B33" s="20"/>
      <c r="C33" s="20"/>
      <c r="D33" s="20"/>
      <c r="E33" s="21"/>
      <c r="F33" s="22"/>
      <c r="G33" s="21"/>
      <c r="H33" s="22"/>
    </row>
    <row r="34" spans="1:8" ht="15" customHeight="1">
      <c r="A34" s="22"/>
      <c r="B34" s="20"/>
      <c r="C34" s="20"/>
      <c r="D34" s="20"/>
      <c r="E34" s="21"/>
      <c r="F34" s="22"/>
      <c r="G34" s="21"/>
      <c r="H34" s="22"/>
    </row>
    <row r="35" spans="1:8" ht="15" customHeight="1">
      <c r="A35" s="22"/>
      <c r="B35" s="20"/>
      <c r="C35" s="20"/>
      <c r="D35" s="20"/>
      <c r="E35" s="21"/>
      <c r="F35" s="22"/>
      <c r="G35" s="21"/>
      <c r="H35" s="22"/>
    </row>
    <row r="36" spans="1:8" ht="15">
      <c r="A36" s="22"/>
      <c r="B36" s="20"/>
      <c r="C36" s="20"/>
      <c r="D36" s="20"/>
      <c r="E36" s="21"/>
      <c r="F36" s="22"/>
      <c r="G36" s="21"/>
      <c r="H36" s="22"/>
    </row>
    <row r="37" spans="1:8" ht="15">
      <c r="A37" s="22"/>
      <c r="B37" s="20"/>
      <c r="C37" s="3"/>
      <c r="D37" s="3"/>
      <c r="E37" s="4"/>
      <c r="G37" s="4"/>
    </row>
    <row r="38" spans="1:8" ht="15">
      <c r="A38" s="22"/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</row>
  </sheetData>
  <pageMargins left="0.45" right="0.45" top="0.7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0"/>
  <sheetViews>
    <sheetView workbookViewId="0">
      <selection activeCell="D30" sqref="D30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6.28515625" style="2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12</v>
      </c>
      <c r="B1" s="3"/>
      <c r="C1" s="3"/>
      <c r="D1" s="3"/>
      <c r="E1" s="4"/>
      <c r="G1" s="5"/>
    </row>
    <row r="2" spans="1:254" ht="15">
      <c r="A2" s="46">
        <v>42521</v>
      </c>
      <c r="B2" s="3"/>
      <c r="C2" s="3"/>
      <c r="D2" s="3"/>
      <c r="E2" s="4"/>
      <c r="G2" s="4"/>
    </row>
    <row r="3" spans="1:254" ht="15.75">
      <c r="A3" s="7"/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2" customFormat="1" ht="15" customHeight="1">
      <c r="A7" s="13" t="s">
        <v>13</v>
      </c>
      <c r="B7" s="25">
        <v>21530355</v>
      </c>
      <c r="C7" s="14">
        <v>0</v>
      </c>
      <c r="D7" s="14">
        <f>SUM(B7+C7)</f>
        <v>21530355</v>
      </c>
      <c r="E7" s="15">
        <f>SUM(D7/D15)</f>
        <v>0.92028332119773348</v>
      </c>
      <c r="F7" s="13">
        <v>21</v>
      </c>
      <c r="G7" s="15">
        <f>SUM(F7)/F15</f>
        <v>0.55263157894736847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2" customFormat="1" ht="15" customHeight="1">
      <c r="A8" s="13" t="s">
        <v>14</v>
      </c>
      <c r="B8" s="25">
        <v>0</v>
      </c>
      <c r="C8" s="14">
        <v>0</v>
      </c>
      <c r="D8" s="14">
        <f>SUM(B8+C8)</f>
        <v>0</v>
      </c>
      <c r="E8" s="15">
        <f>SUM(D8/D15)</f>
        <v>0</v>
      </c>
      <c r="F8" s="13">
        <v>0</v>
      </c>
      <c r="G8" s="15">
        <f>SUM(F8)/F15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825000</v>
      </c>
      <c r="C9" s="14">
        <v>0</v>
      </c>
      <c r="D9" s="14">
        <f t="shared" ref="D9:D12" si="0">SUM(B9+C9)</f>
        <v>825000</v>
      </c>
      <c r="E9" s="15">
        <f>SUM(D9/D15)</f>
        <v>3.5263410194032105E-2</v>
      </c>
      <c r="F9" s="13">
        <v>9</v>
      </c>
      <c r="G9" s="15">
        <f>SUM(F9/F15)</f>
        <v>0.23684210526315788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0</v>
      </c>
      <c r="C10" s="14">
        <v>0</v>
      </c>
      <c r="D10" s="14">
        <f t="shared" si="0"/>
        <v>0</v>
      </c>
      <c r="E10" s="15">
        <f>SUM(D10/D15)</f>
        <v>0</v>
      </c>
      <c r="F10" s="13">
        <v>0</v>
      </c>
      <c r="G10" s="15">
        <f>SUM(F10)/F15</f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350000</v>
      </c>
      <c r="C11" s="14">
        <v>0</v>
      </c>
      <c r="D11" s="14">
        <f>SUM(B11+C11)</f>
        <v>350000</v>
      </c>
      <c r="E11" s="15">
        <f>SUM(D11/D15)</f>
        <v>1.4960234627771197E-2</v>
      </c>
      <c r="F11" s="13">
        <v>2</v>
      </c>
      <c r="G11" s="15">
        <f>SUM(F11/F15)</f>
        <v>5.2631578947368418E-2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515000</v>
      </c>
      <c r="C12" s="14">
        <v>0</v>
      </c>
      <c r="D12" s="14">
        <f t="shared" si="0"/>
        <v>515000</v>
      </c>
      <c r="E12" s="15">
        <f>SUM(D12/D15)</f>
        <v>2.2012916666577616E-2</v>
      </c>
      <c r="F12" s="13">
        <v>5</v>
      </c>
      <c r="G12" s="15">
        <f>SUM(F12)/F15</f>
        <v>0.13157894736842105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26</v>
      </c>
      <c r="B13" s="14">
        <v>0</v>
      </c>
      <c r="C13" s="14">
        <v>0</v>
      </c>
      <c r="D13" s="14">
        <f>SUM(B13+C13)</f>
        <v>0</v>
      </c>
      <c r="E13" s="15">
        <f>SUM(D13/D15)</f>
        <v>0</v>
      </c>
      <c r="F13" s="13">
        <v>0</v>
      </c>
      <c r="G13" s="15">
        <f>SUM(F13)/F15</f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25</v>
      </c>
      <c r="B14" s="14">
        <v>175000</v>
      </c>
      <c r="C14" s="14">
        <v>0</v>
      </c>
      <c r="D14" s="14">
        <f>SUM(B14+C14)</f>
        <v>175000</v>
      </c>
      <c r="E14" s="15">
        <f>SUM(D14/D15)</f>
        <v>7.4801173138855986E-3</v>
      </c>
      <c r="F14" s="13">
        <v>1</v>
      </c>
      <c r="G14" s="15">
        <f>SUM(F14)/F15</f>
        <v>2.6315789473684209E-2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15</v>
      </c>
      <c r="B15" s="43">
        <f t="shared" ref="B15:G15" si="1">SUM(B7:B14)</f>
        <v>23395355</v>
      </c>
      <c r="C15" s="43">
        <f t="shared" si="1"/>
        <v>0</v>
      </c>
      <c r="D15" s="43">
        <f t="shared" si="1"/>
        <v>23395355</v>
      </c>
      <c r="E15" s="24">
        <f t="shared" si="1"/>
        <v>1</v>
      </c>
      <c r="F15" s="44">
        <f t="shared" si="1"/>
        <v>38</v>
      </c>
      <c r="G15" s="24">
        <f t="shared" si="1"/>
        <v>0.99999999999999989</v>
      </c>
      <c r="H15" s="45" t="s">
        <v>19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8"/>
      <c r="B16" s="3"/>
      <c r="C16" s="3"/>
      <c r="D16" s="3"/>
      <c r="E16" s="4"/>
      <c r="G16" s="4"/>
    </row>
    <row r="17" spans="1:8" ht="15" customHeight="1">
      <c r="A17" s="18"/>
      <c r="B17" s="19"/>
      <c r="C17" s="3"/>
      <c r="D17" s="19"/>
      <c r="E17" s="4"/>
      <c r="G17" s="4"/>
    </row>
    <row r="18" spans="1:8" ht="15" customHeight="1">
      <c r="A18" s="39" t="s">
        <v>15</v>
      </c>
      <c r="B18" s="27">
        <f>D15</f>
        <v>23395355</v>
      </c>
      <c r="C18" s="3"/>
      <c r="D18" s="20"/>
      <c r="E18" s="21"/>
      <c r="F18" s="22"/>
      <c r="G18" s="21"/>
      <c r="H18" s="22"/>
    </row>
    <row r="19" spans="1:8" ht="15" customHeight="1">
      <c r="A19" s="39" t="s">
        <v>16</v>
      </c>
      <c r="B19" s="47">
        <v>23395355</v>
      </c>
      <c r="F19" s="22"/>
      <c r="G19" s="21"/>
      <c r="H19" s="45" t="s">
        <v>17</v>
      </c>
    </row>
    <row r="20" spans="1:8" ht="15" customHeight="1">
      <c r="A20" s="39" t="s">
        <v>18</v>
      </c>
      <c r="B20" s="27">
        <f>B18-B19</f>
        <v>0</v>
      </c>
      <c r="F20" s="22"/>
      <c r="G20" s="21"/>
      <c r="H20" s="22"/>
    </row>
    <row r="21" spans="1:8" ht="15" customHeight="1">
      <c r="A21" s="39" t="s">
        <v>27</v>
      </c>
      <c r="B21" s="26">
        <v>0</v>
      </c>
      <c r="F21" s="22"/>
      <c r="G21" s="21"/>
      <c r="H21" s="22"/>
    </row>
    <row r="22" spans="1:8" ht="15" customHeight="1">
      <c r="A22" s="39" t="s">
        <v>27</v>
      </c>
      <c r="B22" s="26">
        <v>0</v>
      </c>
      <c r="F22" s="22"/>
      <c r="G22" s="21"/>
      <c r="H22" s="22"/>
    </row>
    <row r="23" spans="1:8" ht="15" customHeight="1">
      <c r="A23" s="39" t="s">
        <v>22</v>
      </c>
      <c r="B23" s="26">
        <f>SUM(B20:B22)</f>
        <v>0</v>
      </c>
      <c r="F23" s="22"/>
      <c r="G23" s="21"/>
      <c r="H23" s="22"/>
    </row>
    <row r="24" spans="1:8" ht="15" customHeight="1">
      <c r="B24" s="29"/>
      <c r="F24" s="22"/>
      <c r="G24" s="21"/>
      <c r="H24" s="22"/>
    </row>
    <row r="25" spans="1:8" ht="15" customHeight="1">
      <c r="C25" s="20"/>
      <c r="D25" s="20"/>
      <c r="E25" s="21"/>
      <c r="F25" s="22"/>
      <c r="G25" s="21"/>
      <c r="H25" s="22"/>
    </row>
    <row r="26" spans="1:8" s="34" customFormat="1" ht="15" customHeight="1">
      <c r="A26" s="30" t="s">
        <v>11</v>
      </c>
      <c r="B26" s="31"/>
      <c r="C26" s="28"/>
      <c r="D26" s="28"/>
      <c r="E26" s="32"/>
      <c r="F26" s="33"/>
      <c r="G26" s="32"/>
      <c r="H26" s="33"/>
    </row>
    <row r="27" spans="1:8" s="34" customFormat="1" ht="15" customHeight="1">
      <c r="A27" s="41" t="s">
        <v>23</v>
      </c>
      <c r="B27" s="23">
        <v>200000</v>
      </c>
      <c r="C27" s="28"/>
      <c r="D27" s="28"/>
      <c r="E27" s="32"/>
      <c r="F27" s="33"/>
      <c r="G27" s="32"/>
      <c r="H27" s="33"/>
    </row>
    <row r="28" spans="1:8" s="34" customFormat="1" ht="15" customHeight="1">
      <c r="A28" s="35" t="s">
        <v>24</v>
      </c>
      <c r="B28" s="36">
        <v>2000000</v>
      </c>
      <c r="C28" s="28"/>
      <c r="D28" s="28"/>
      <c r="E28" s="32"/>
      <c r="F28" s="33"/>
      <c r="G28" s="32"/>
      <c r="H28" s="33"/>
    </row>
    <row r="29" spans="1:8" s="34" customFormat="1" ht="15" customHeight="1">
      <c r="A29" s="42"/>
      <c r="B29" s="40">
        <f>SUM(B27:B28)</f>
        <v>2200000</v>
      </c>
      <c r="C29" s="28"/>
      <c r="D29" s="28"/>
      <c r="E29" s="32"/>
      <c r="F29" s="33"/>
      <c r="G29" s="32"/>
      <c r="H29" s="33"/>
    </row>
    <row r="30" spans="1:8" s="34" customFormat="1" ht="15" customHeight="1">
      <c r="A30" s="37"/>
      <c r="B30" s="38"/>
      <c r="C30" s="28"/>
      <c r="D30" s="28"/>
      <c r="E30" s="32"/>
      <c r="F30" s="33"/>
      <c r="G30" s="32"/>
      <c r="H30" s="33"/>
    </row>
    <row r="31" spans="1:8" s="34" customFormat="1" ht="15" customHeight="1">
      <c r="A31" s="22"/>
      <c r="B31" s="20"/>
      <c r="C31" s="28"/>
      <c r="D31" s="28"/>
      <c r="E31" s="32"/>
      <c r="F31" s="33"/>
      <c r="G31" s="32"/>
      <c r="H31" s="33"/>
    </row>
    <row r="32" spans="1:8" ht="15" customHeight="1">
      <c r="A32" s="22"/>
      <c r="B32" s="20"/>
      <c r="C32" s="20"/>
      <c r="D32" s="20"/>
      <c r="E32" s="21"/>
      <c r="F32" s="22"/>
      <c r="G32" s="21"/>
      <c r="H32" s="22"/>
    </row>
    <row r="33" spans="1:8" ht="15" customHeight="1">
      <c r="A33" s="22"/>
      <c r="B33" s="20"/>
      <c r="C33" s="20"/>
      <c r="D33" s="20"/>
      <c r="E33" s="21"/>
      <c r="F33" s="22"/>
      <c r="G33" s="21"/>
      <c r="H33" s="22"/>
    </row>
    <row r="34" spans="1:8" ht="15" customHeight="1">
      <c r="A34" s="22"/>
      <c r="B34" s="20"/>
      <c r="C34" s="20"/>
      <c r="D34" s="20"/>
      <c r="E34" s="21"/>
      <c r="F34" s="22"/>
      <c r="G34" s="21"/>
      <c r="H34" s="22"/>
    </row>
    <row r="35" spans="1:8" ht="15" customHeight="1">
      <c r="A35" s="22"/>
      <c r="B35" s="20"/>
      <c r="C35" s="20"/>
      <c r="D35" s="20"/>
      <c r="E35" s="21"/>
      <c r="F35" s="22"/>
      <c r="G35" s="21"/>
      <c r="H35" s="22"/>
    </row>
    <row r="36" spans="1:8" ht="15">
      <c r="A36" s="22"/>
      <c r="B36" s="20"/>
      <c r="C36" s="20"/>
      <c r="D36" s="20"/>
      <c r="E36" s="21"/>
      <c r="F36" s="22"/>
      <c r="G36" s="21"/>
      <c r="H36" s="22"/>
    </row>
    <row r="37" spans="1:8" ht="15">
      <c r="A37" s="22"/>
      <c r="B37" s="20"/>
      <c r="C37" s="3"/>
      <c r="D37" s="3"/>
      <c r="E37" s="4"/>
      <c r="G37" s="4"/>
    </row>
    <row r="38" spans="1:8" ht="15">
      <c r="A38" s="22"/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</row>
  </sheetData>
  <pageMargins left="0.45" right="0.45" top="0.7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0"/>
  <sheetViews>
    <sheetView workbookViewId="0">
      <selection activeCell="D32" sqref="D32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6.28515625" style="2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12</v>
      </c>
      <c r="B1" s="3"/>
      <c r="C1" s="3"/>
      <c r="D1" s="3"/>
      <c r="E1" s="4"/>
      <c r="G1" s="5"/>
    </row>
    <row r="2" spans="1:254" ht="15">
      <c r="A2" s="46">
        <v>42551</v>
      </c>
      <c r="B2" s="3"/>
      <c r="C2" s="3"/>
      <c r="D2" s="3"/>
      <c r="E2" s="4"/>
      <c r="G2" s="4"/>
    </row>
    <row r="3" spans="1:254" ht="15.75">
      <c r="A3" s="7"/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2" customFormat="1" ht="15" customHeight="1">
      <c r="A7" s="13" t="s">
        <v>13</v>
      </c>
      <c r="B7" s="25">
        <v>20530355</v>
      </c>
      <c r="C7" s="14">
        <v>0</v>
      </c>
      <c r="D7" s="14">
        <f>SUM(B7+C7)</f>
        <v>20530355</v>
      </c>
      <c r="E7" s="15">
        <f>SUM(D7/D15)</f>
        <v>0.7787016086377111</v>
      </c>
      <c r="F7" s="13">
        <v>18</v>
      </c>
      <c r="G7" s="15">
        <f>SUM(F7)/F15</f>
        <v>0.17475728155339806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2" customFormat="1" ht="15" customHeight="1">
      <c r="A8" s="13" t="s">
        <v>14</v>
      </c>
      <c r="B8" s="25">
        <v>0</v>
      </c>
      <c r="C8" s="14">
        <v>0</v>
      </c>
      <c r="D8" s="14">
        <f>SUM(B8+C8)</f>
        <v>0</v>
      </c>
      <c r="E8" s="15">
        <f>SUM(D8/D15)</f>
        <v>0</v>
      </c>
      <c r="F8" s="13">
        <v>0</v>
      </c>
      <c r="G8" s="15">
        <f>SUM(F8)/F15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2010000</v>
      </c>
      <c r="C9" s="14">
        <v>0</v>
      </c>
      <c r="D9" s="14">
        <f t="shared" ref="D9:D12" si="0">SUM(B9+C9)</f>
        <v>2010000</v>
      </c>
      <c r="E9" s="15">
        <f>SUM(D9/D15)</f>
        <v>7.6237855281206746E-2</v>
      </c>
      <c r="F9" s="13">
        <v>30</v>
      </c>
      <c r="G9" s="15">
        <f>SUM(F9/F15)</f>
        <v>0.29126213592233008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1110000</v>
      </c>
      <c r="C10" s="14">
        <v>0</v>
      </c>
      <c r="D10" s="14">
        <f t="shared" si="0"/>
        <v>1110000</v>
      </c>
      <c r="E10" s="15">
        <f>SUM(D10/D15)</f>
        <v>4.2101502170218651E-2</v>
      </c>
      <c r="F10" s="13">
        <v>14</v>
      </c>
      <c r="G10" s="15">
        <f>SUM(F10)/F15</f>
        <v>0.13592233009708737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1059000</v>
      </c>
      <c r="C11" s="14">
        <v>0</v>
      </c>
      <c r="D11" s="14">
        <f>SUM(B11+C11)</f>
        <v>1059000</v>
      </c>
      <c r="E11" s="15">
        <f>SUM(D11/D15)</f>
        <v>4.0167108827262654E-2</v>
      </c>
      <c r="F11" s="13">
        <v>13</v>
      </c>
      <c r="G11" s="15">
        <f>SUM(F11/F15)</f>
        <v>0.12621359223300971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1480000</v>
      </c>
      <c r="C12" s="14">
        <v>0</v>
      </c>
      <c r="D12" s="14">
        <f t="shared" si="0"/>
        <v>1480000</v>
      </c>
      <c r="E12" s="15">
        <f>SUM(D12/D15)</f>
        <v>5.6135336226958196E-2</v>
      </c>
      <c r="F12" s="13">
        <v>26</v>
      </c>
      <c r="G12" s="15">
        <f>SUM(F12)/F15</f>
        <v>0.25242718446601942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26</v>
      </c>
      <c r="B13" s="14">
        <v>500</v>
      </c>
      <c r="C13" s="14">
        <v>0</v>
      </c>
      <c r="D13" s="14">
        <f>SUM(B13+C13)</f>
        <v>500</v>
      </c>
      <c r="E13" s="15">
        <f>SUM(D13/D15)</f>
        <v>1.8964640617215606E-5</v>
      </c>
      <c r="F13" s="13">
        <v>1</v>
      </c>
      <c r="G13" s="15">
        <f>SUM(F13)/F15</f>
        <v>9.7087378640776691E-3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25</v>
      </c>
      <c r="B14" s="14">
        <v>175000</v>
      </c>
      <c r="C14" s="14">
        <v>0</v>
      </c>
      <c r="D14" s="14">
        <f>SUM(B14+C14)</f>
        <v>175000</v>
      </c>
      <c r="E14" s="15">
        <f>SUM(D14/D15)</f>
        <v>6.6376242160254631E-3</v>
      </c>
      <c r="F14" s="13">
        <v>1</v>
      </c>
      <c r="G14" s="15">
        <f>SUM(F14)/F15</f>
        <v>9.7087378640776691E-3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15</v>
      </c>
      <c r="B15" s="43">
        <f t="shared" ref="B15:G15" si="1">SUM(B7:B14)</f>
        <v>26364855</v>
      </c>
      <c r="C15" s="43">
        <f t="shared" si="1"/>
        <v>0</v>
      </c>
      <c r="D15" s="43">
        <f t="shared" si="1"/>
        <v>26364855</v>
      </c>
      <c r="E15" s="24">
        <f t="shared" si="1"/>
        <v>1</v>
      </c>
      <c r="F15" s="44">
        <f t="shared" si="1"/>
        <v>103</v>
      </c>
      <c r="G15" s="24">
        <f t="shared" si="1"/>
        <v>0.99999999999999989</v>
      </c>
      <c r="H15" s="45" t="s">
        <v>19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8"/>
      <c r="B16" s="3"/>
      <c r="C16" s="3"/>
      <c r="D16" s="3"/>
      <c r="E16" s="4"/>
      <c r="G16" s="4"/>
    </row>
    <row r="17" spans="1:8" ht="15" customHeight="1">
      <c r="A17" s="18"/>
      <c r="B17" s="19"/>
      <c r="C17" s="3"/>
      <c r="D17" s="19"/>
      <c r="E17" s="4"/>
      <c r="G17" s="4"/>
    </row>
    <row r="18" spans="1:8" ht="15" customHeight="1">
      <c r="A18" s="39" t="s">
        <v>15</v>
      </c>
      <c r="B18" s="27">
        <f>D15</f>
        <v>26364855</v>
      </c>
      <c r="C18" s="3"/>
      <c r="D18" s="20"/>
      <c r="E18" s="21"/>
      <c r="F18" s="22"/>
      <c r="G18" s="21"/>
      <c r="H18" s="22"/>
    </row>
    <row r="19" spans="1:8" ht="15" customHeight="1">
      <c r="A19" s="39" t="s">
        <v>16</v>
      </c>
      <c r="B19" s="47">
        <v>26364855</v>
      </c>
      <c r="F19" s="22"/>
      <c r="G19" s="21"/>
      <c r="H19" s="45" t="s">
        <v>17</v>
      </c>
    </row>
    <row r="20" spans="1:8" ht="15" customHeight="1">
      <c r="A20" s="39" t="s">
        <v>18</v>
      </c>
      <c r="B20" s="27">
        <f>B18-B19</f>
        <v>0</v>
      </c>
      <c r="F20" s="22"/>
      <c r="G20" s="21"/>
      <c r="H20" s="22"/>
    </row>
    <row r="21" spans="1:8" ht="15" customHeight="1">
      <c r="A21" s="39" t="s">
        <v>27</v>
      </c>
      <c r="B21" s="26">
        <v>0</v>
      </c>
      <c r="F21" s="22"/>
      <c r="G21" s="21"/>
      <c r="H21" s="22"/>
    </row>
    <row r="22" spans="1:8" ht="15" customHeight="1">
      <c r="A22" s="39" t="s">
        <v>27</v>
      </c>
      <c r="B22" s="26">
        <v>0</v>
      </c>
      <c r="F22" s="22"/>
      <c r="G22" s="21"/>
      <c r="H22" s="22"/>
    </row>
    <row r="23" spans="1:8" ht="15" customHeight="1">
      <c r="A23" s="39" t="s">
        <v>22</v>
      </c>
      <c r="B23" s="26">
        <f>SUM(B20:B22)</f>
        <v>0</v>
      </c>
      <c r="F23" s="22"/>
      <c r="G23" s="21"/>
      <c r="H23" s="22"/>
    </row>
    <row r="24" spans="1:8" ht="15" customHeight="1">
      <c r="B24" s="29"/>
      <c r="F24" s="22"/>
      <c r="G24" s="21"/>
      <c r="H24" s="22"/>
    </row>
    <row r="25" spans="1:8" ht="15" customHeight="1">
      <c r="C25" s="20"/>
      <c r="D25" s="20"/>
      <c r="E25" s="21"/>
      <c r="F25" s="22"/>
      <c r="G25" s="21"/>
      <c r="H25" s="22"/>
    </row>
    <row r="26" spans="1:8" s="34" customFormat="1" ht="15" customHeight="1">
      <c r="A26" s="30" t="s">
        <v>11</v>
      </c>
      <c r="B26" s="31"/>
      <c r="C26" s="28"/>
      <c r="D26" s="28"/>
      <c r="E26" s="32"/>
      <c r="F26" s="33"/>
      <c r="G26" s="32"/>
      <c r="H26" s="33"/>
    </row>
    <row r="27" spans="1:8" s="34" customFormat="1" ht="15" customHeight="1">
      <c r="A27" s="48" t="s">
        <v>23</v>
      </c>
      <c r="B27" s="23">
        <v>200000</v>
      </c>
      <c r="C27" s="28"/>
      <c r="D27" s="28"/>
      <c r="E27" s="32"/>
      <c r="F27" s="33"/>
      <c r="G27" s="32"/>
      <c r="H27" s="33"/>
    </row>
    <row r="28" spans="1:8" s="34" customFormat="1" ht="15" customHeight="1">
      <c r="A28" s="49" t="s">
        <v>24</v>
      </c>
      <c r="B28" s="36">
        <v>353051.88</v>
      </c>
      <c r="C28" s="28"/>
      <c r="D28" s="28"/>
      <c r="E28" s="32"/>
      <c r="F28" s="33"/>
      <c r="G28" s="32"/>
      <c r="H28" s="33"/>
    </row>
    <row r="29" spans="1:8" s="34" customFormat="1" ht="15" customHeight="1">
      <c r="A29" s="42"/>
      <c r="B29" s="40">
        <f>SUM(B27:B28)</f>
        <v>553051.88</v>
      </c>
      <c r="C29" s="28"/>
      <c r="D29" s="28"/>
      <c r="E29" s="32"/>
      <c r="F29" s="33"/>
      <c r="G29" s="32"/>
      <c r="H29" s="33"/>
    </row>
    <row r="30" spans="1:8" s="34" customFormat="1" ht="15" customHeight="1">
      <c r="A30" s="37"/>
      <c r="B30" s="38"/>
      <c r="C30" s="28"/>
      <c r="D30" s="28"/>
      <c r="E30" s="32"/>
      <c r="F30" s="33"/>
      <c r="G30" s="32"/>
      <c r="H30" s="33"/>
    </row>
    <row r="31" spans="1:8" s="34" customFormat="1" ht="15" customHeight="1">
      <c r="A31" s="22"/>
      <c r="B31" s="20"/>
      <c r="C31" s="28"/>
      <c r="D31" s="28"/>
      <c r="E31" s="32"/>
      <c r="F31" s="33"/>
      <c r="G31" s="32"/>
      <c r="H31" s="33"/>
    </row>
    <row r="32" spans="1:8" ht="15" customHeight="1">
      <c r="A32" s="22"/>
      <c r="B32" s="20"/>
      <c r="C32" s="20"/>
      <c r="D32" s="20"/>
      <c r="E32" s="21"/>
      <c r="F32" s="22"/>
      <c r="G32" s="21"/>
      <c r="H32" s="22"/>
    </row>
    <row r="33" spans="1:8" ht="15" customHeight="1">
      <c r="A33" s="22"/>
      <c r="B33" s="20"/>
      <c r="C33" s="20"/>
      <c r="D33" s="20"/>
      <c r="E33" s="21"/>
      <c r="F33" s="22"/>
      <c r="G33" s="21"/>
      <c r="H33" s="22"/>
    </row>
    <row r="34" spans="1:8" ht="15" customHeight="1">
      <c r="A34" s="22"/>
      <c r="B34" s="20"/>
      <c r="C34" s="20"/>
      <c r="D34" s="20"/>
      <c r="E34" s="21"/>
      <c r="F34" s="22"/>
      <c r="G34" s="21"/>
      <c r="H34" s="22"/>
    </row>
    <row r="35" spans="1:8" ht="15" customHeight="1">
      <c r="A35" s="22"/>
      <c r="B35" s="20"/>
      <c r="C35" s="20"/>
      <c r="D35" s="20"/>
      <c r="E35" s="21"/>
      <c r="F35" s="22"/>
      <c r="G35" s="21"/>
      <c r="H35" s="22"/>
    </row>
    <row r="36" spans="1:8" ht="15">
      <c r="A36" s="22"/>
      <c r="B36" s="20"/>
      <c r="C36" s="20"/>
      <c r="D36" s="20"/>
      <c r="E36" s="21"/>
      <c r="F36" s="22"/>
      <c r="G36" s="21"/>
      <c r="H36" s="22"/>
    </row>
    <row r="37" spans="1:8" ht="15">
      <c r="A37" s="22"/>
      <c r="B37" s="20"/>
      <c r="C37" s="3"/>
      <c r="D37" s="3"/>
      <c r="E37" s="4"/>
      <c r="G37" s="4"/>
    </row>
    <row r="38" spans="1:8" ht="15">
      <c r="A38" s="22"/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</row>
  </sheetData>
  <pageMargins left="0.45" right="0.45" top="0.7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1"/>
  <sheetViews>
    <sheetView tabSelected="1" workbookViewId="0">
      <selection activeCell="D23" sqref="D23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6.28515625" style="2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12</v>
      </c>
      <c r="B1" s="3"/>
      <c r="C1" s="3"/>
      <c r="D1" s="3"/>
      <c r="E1" s="4"/>
      <c r="G1" s="5"/>
    </row>
    <row r="2" spans="1:254" ht="15">
      <c r="A2" s="46">
        <v>42582</v>
      </c>
      <c r="B2" s="3"/>
      <c r="C2" s="3"/>
      <c r="D2" s="3"/>
      <c r="E2" s="4"/>
      <c r="G2" s="4"/>
    </row>
    <row r="3" spans="1:254" ht="15.75">
      <c r="A3" s="7"/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2" customFormat="1" ht="15" customHeight="1">
      <c r="A7" s="13" t="s">
        <v>13</v>
      </c>
      <c r="B7" s="25">
        <v>18830355</v>
      </c>
      <c r="C7" s="14">
        <v>0</v>
      </c>
      <c r="D7" s="14">
        <f>SUM(B7+C7)</f>
        <v>18830355</v>
      </c>
      <c r="E7" s="15">
        <f>SUM(D7/D16)</f>
        <v>0.86918604315706605</v>
      </c>
      <c r="F7" s="13">
        <v>14</v>
      </c>
      <c r="G7" s="15">
        <f>SUM(F7)/F16</f>
        <v>0.15730337078651685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2" customFormat="1" ht="15" customHeight="1">
      <c r="A8" s="13" t="s">
        <v>14</v>
      </c>
      <c r="B8" s="25">
        <v>0</v>
      </c>
      <c r="C8" s="14">
        <v>0</v>
      </c>
      <c r="D8" s="14">
        <f>SUM(B8+C8)</f>
        <v>0</v>
      </c>
      <c r="E8" s="15">
        <f>SUM(D8/D16)</f>
        <v>0</v>
      </c>
      <c r="F8" s="13">
        <v>0</v>
      </c>
      <c r="G8" s="15">
        <f>SUM(F8)/F16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s="22" customFormat="1" ht="15" customHeight="1">
      <c r="A9" s="13" t="s">
        <v>28</v>
      </c>
      <c r="B9" s="25">
        <v>0</v>
      </c>
      <c r="C9" s="14">
        <v>0</v>
      </c>
      <c r="D9" s="14">
        <f>SUM(B9+C9)</f>
        <v>0</v>
      </c>
      <c r="E9" s="15">
        <f>SUM(D9/D15)</f>
        <v>0</v>
      </c>
      <c r="F9" s="13">
        <v>0</v>
      </c>
      <c r="G9" s="15">
        <f>SUM(F9/F15)</f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8</v>
      </c>
      <c r="B10" s="14">
        <v>1330000</v>
      </c>
      <c r="C10" s="14">
        <v>0</v>
      </c>
      <c r="D10" s="14">
        <f t="shared" ref="D10:D13" si="0">SUM(B10+C10)</f>
        <v>1330000</v>
      </c>
      <c r="E10" s="15">
        <f>SUM(D10/D16)</f>
        <v>6.1391165349718467E-2</v>
      </c>
      <c r="F10" s="13">
        <v>57</v>
      </c>
      <c r="G10" s="15">
        <f>SUM(F10/F16)</f>
        <v>0.6404494382022472</v>
      </c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9</v>
      </c>
      <c r="B11" s="14">
        <v>400000</v>
      </c>
      <c r="C11" s="14">
        <v>0</v>
      </c>
      <c r="D11" s="14">
        <f t="shared" si="0"/>
        <v>400000</v>
      </c>
      <c r="E11" s="15">
        <f>SUM(D11/D16)</f>
        <v>1.8463508375855177E-2</v>
      </c>
      <c r="F11" s="13">
        <v>4</v>
      </c>
      <c r="G11" s="15">
        <f>SUM(F11)/F16</f>
        <v>4.49438202247191E-2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7</v>
      </c>
      <c r="B12" s="14">
        <v>244000</v>
      </c>
      <c r="C12" s="14">
        <v>0</v>
      </c>
      <c r="D12" s="14">
        <f>SUM(B12+C12)</f>
        <v>244000</v>
      </c>
      <c r="E12" s="15">
        <f>SUM(D12/D16)</f>
        <v>1.1262740109271658E-2</v>
      </c>
      <c r="F12" s="13">
        <v>3</v>
      </c>
      <c r="G12" s="15">
        <f>SUM(F12/F16)</f>
        <v>3.3707865168539325E-2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10</v>
      </c>
      <c r="B13" s="14">
        <v>685000</v>
      </c>
      <c r="C13" s="14">
        <v>0</v>
      </c>
      <c r="D13" s="14">
        <f t="shared" si="0"/>
        <v>685000</v>
      </c>
      <c r="E13" s="15">
        <f>SUM(D13/D16)</f>
        <v>3.1618758093651993E-2</v>
      </c>
      <c r="F13" s="13">
        <v>10</v>
      </c>
      <c r="G13" s="15">
        <f>SUM(F13)/F16</f>
        <v>0.11235955056179775</v>
      </c>
      <c r="H13" s="1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26</v>
      </c>
      <c r="B14" s="14">
        <v>0</v>
      </c>
      <c r="C14" s="14">
        <v>0</v>
      </c>
      <c r="D14" s="14">
        <f>SUM(B14+C14)</f>
        <v>0</v>
      </c>
      <c r="E14" s="15">
        <f>SUM(D14/D16)</f>
        <v>0</v>
      </c>
      <c r="F14" s="13">
        <v>0</v>
      </c>
      <c r="G14" s="15">
        <f>SUM(F14)/F16</f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25</v>
      </c>
      <c r="B15" s="14">
        <v>175000</v>
      </c>
      <c r="C15" s="14">
        <v>0</v>
      </c>
      <c r="D15" s="14">
        <f>SUM(B15+C15)</f>
        <v>175000</v>
      </c>
      <c r="E15" s="15">
        <f>SUM(D15/D16)</f>
        <v>8.0777849144366403E-3</v>
      </c>
      <c r="F15" s="13">
        <v>1</v>
      </c>
      <c r="G15" s="15">
        <f>SUM(F15)/F16</f>
        <v>1.1235955056179775E-2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3" t="s">
        <v>15</v>
      </c>
      <c r="B16" s="43">
        <f t="shared" ref="B16:G16" si="1">SUM(B7:B15)</f>
        <v>21664355</v>
      </c>
      <c r="C16" s="43">
        <f t="shared" si="1"/>
        <v>0</v>
      </c>
      <c r="D16" s="43">
        <f t="shared" si="1"/>
        <v>21664355</v>
      </c>
      <c r="E16" s="24">
        <f t="shared" si="1"/>
        <v>1</v>
      </c>
      <c r="F16" s="44">
        <f t="shared" si="1"/>
        <v>89</v>
      </c>
      <c r="G16" s="24">
        <f t="shared" si="1"/>
        <v>1</v>
      </c>
      <c r="H16" s="45" t="s">
        <v>19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8" ht="15" customHeight="1">
      <c r="A17" s="18"/>
      <c r="B17" s="3"/>
      <c r="C17" s="3"/>
      <c r="D17" s="3"/>
      <c r="E17" s="4"/>
      <c r="G17" s="4"/>
    </row>
    <row r="18" spans="1:8" ht="15" customHeight="1">
      <c r="A18" s="18"/>
      <c r="B18" s="19"/>
      <c r="C18" s="3"/>
      <c r="D18" s="19"/>
      <c r="E18" s="4"/>
      <c r="G18" s="4"/>
    </row>
    <row r="19" spans="1:8" ht="15" customHeight="1">
      <c r="A19" s="39" t="s">
        <v>15</v>
      </c>
      <c r="B19" s="27">
        <f>D16</f>
        <v>21664355</v>
      </c>
      <c r="C19" s="3"/>
      <c r="D19" s="20"/>
      <c r="E19" s="21"/>
      <c r="F19" s="22"/>
      <c r="G19" s="21"/>
      <c r="H19" s="22"/>
    </row>
    <row r="20" spans="1:8" ht="15" customHeight="1">
      <c r="A20" s="39" t="s">
        <v>16</v>
      </c>
      <c r="B20" s="47">
        <v>21664355</v>
      </c>
      <c r="F20" s="22"/>
      <c r="G20" s="21"/>
      <c r="H20" s="45" t="s">
        <v>29</v>
      </c>
    </row>
    <row r="21" spans="1:8" ht="15" customHeight="1">
      <c r="A21" s="39" t="s">
        <v>18</v>
      </c>
      <c r="B21" s="27">
        <f>B19-B20</f>
        <v>0</v>
      </c>
      <c r="F21" s="22"/>
      <c r="G21" s="21"/>
      <c r="H21" s="22"/>
    </row>
    <row r="22" spans="1:8" ht="15" customHeight="1">
      <c r="A22" s="39" t="s">
        <v>27</v>
      </c>
      <c r="B22" s="26">
        <v>0</v>
      </c>
      <c r="F22" s="22"/>
      <c r="G22" s="21"/>
      <c r="H22" s="22"/>
    </row>
    <row r="23" spans="1:8" ht="15" customHeight="1">
      <c r="A23" s="39" t="s">
        <v>27</v>
      </c>
      <c r="B23" s="26">
        <v>0</v>
      </c>
      <c r="F23" s="22"/>
      <c r="G23" s="21"/>
      <c r="H23" s="22"/>
    </row>
    <row r="24" spans="1:8" ht="15" customHeight="1">
      <c r="A24" s="39" t="s">
        <v>22</v>
      </c>
      <c r="B24" s="26">
        <f>SUM(B21:B23)</f>
        <v>0</v>
      </c>
      <c r="F24" s="22"/>
      <c r="G24" s="21"/>
      <c r="H24" s="22"/>
    </row>
    <row r="25" spans="1:8" ht="15" customHeight="1">
      <c r="B25" s="29"/>
      <c r="F25" s="22"/>
      <c r="G25" s="21"/>
      <c r="H25" s="22"/>
    </row>
    <row r="26" spans="1:8" ht="15" customHeight="1">
      <c r="C26" s="20"/>
      <c r="D26" s="20"/>
      <c r="E26" s="21"/>
      <c r="F26" s="22"/>
      <c r="G26" s="21"/>
      <c r="H26" s="22"/>
    </row>
    <row r="27" spans="1:8" s="34" customFormat="1" ht="15" customHeight="1">
      <c r="A27" s="30" t="s">
        <v>11</v>
      </c>
      <c r="B27" s="31"/>
      <c r="C27" s="28"/>
      <c r="D27" s="28"/>
      <c r="E27" s="32"/>
      <c r="F27" s="33"/>
      <c r="G27" s="32"/>
      <c r="H27" s="33"/>
    </row>
    <row r="28" spans="1:8" s="34" customFormat="1" ht="15" customHeight="1">
      <c r="A28" s="48" t="s">
        <v>23</v>
      </c>
      <c r="B28" s="23">
        <v>200000</v>
      </c>
      <c r="C28" s="28"/>
      <c r="D28" s="28"/>
      <c r="E28" s="32"/>
      <c r="F28" s="33"/>
      <c r="G28" s="32"/>
      <c r="H28" s="33"/>
    </row>
    <row r="29" spans="1:8" s="34" customFormat="1" ht="15" customHeight="1">
      <c r="A29" s="49" t="s">
        <v>24</v>
      </c>
      <c r="B29" s="36">
        <v>353051.88</v>
      </c>
      <c r="C29" s="28"/>
      <c r="D29" s="28"/>
      <c r="E29" s="32"/>
      <c r="F29" s="33"/>
      <c r="G29" s="32"/>
      <c r="H29" s="33"/>
    </row>
    <row r="30" spans="1:8" s="34" customFormat="1" ht="15" customHeight="1">
      <c r="A30" s="42"/>
      <c r="B30" s="40">
        <f>SUM(B28:B29)</f>
        <v>553051.88</v>
      </c>
      <c r="C30" s="28"/>
      <c r="D30" s="28"/>
      <c r="E30" s="32"/>
      <c r="F30" s="33"/>
      <c r="G30" s="32"/>
      <c r="H30" s="33"/>
    </row>
    <row r="31" spans="1:8" s="34" customFormat="1" ht="15" customHeight="1">
      <c r="A31" s="37"/>
      <c r="B31" s="38"/>
      <c r="C31" s="28"/>
      <c r="D31" s="28"/>
      <c r="E31" s="32"/>
      <c r="F31" s="33"/>
      <c r="G31" s="32"/>
      <c r="H31" s="33"/>
    </row>
    <row r="32" spans="1:8" s="34" customFormat="1" ht="15" customHeight="1">
      <c r="A32" s="22"/>
      <c r="B32" s="20"/>
      <c r="C32" s="28"/>
      <c r="D32" s="28"/>
      <c r="E32" s="32"/>
      <c r="F32" s="33"/>
      <c r="G32" s="32"/>
      <c r="H32" s="33"/>
    </row>
    <row r="33" spans="1:8" ht="15" customHeight="1">
      <c r="A33" s="22"/>
      <c r="B33" s="20"/>
      <c r="C33" s="20"/>
      <c r="D33" s="20"/>
      <c r="E33" s="21"/>
      <c r="F33" s="22"/>
      <c r="G33" s="21"/>
      <c r="H33" s="22"/>
    </row>
    <row r="34" spans="1:8" ht="15" customHeight="1">
      <c r="A34" s="22"/>
      <c r="B34" s="20"/>
      <c r="C34" s="20"/>
      <c r="D34" s="20"/>
      <c r="E34" s="21"/>
      <c r="F34" s="22"/>
      <c r="G34" s="21"/>
      <c r="H34" s="22"/>
    </row>
    <row r="35" spans="1:8" ht="15" customHeight="1">
      <c r="A35" s="22"/>
      <c r="B35" s="20"/>
      <c r="C35" s="20"/>
      <c r="D35" s="20"/>
      <c r="E35" s="21"/>
      <c r="F35" s="22"/>
      <c r="G35" s="21"/>
      <c r="H35" s="22"/>
    </row>
    <row r="36" spans="1:8" ht="15" customHeight="1">
      <c r="A36" s="22"/>
      <c r="B36" s="20"/>
      <c r="C36" s="20"/>
      <c r="D36" s="20"/>
      <c r="E36" s="21"/>
      <c r="F36" s="22"/>
      <c r="G36" s="21"/>
      <c r="H36" s="22"/>
    </row>
    <row r="37" spans="1:8" ht="15">
      <c r="A37" s="22"/>
      <c r="B37" s="20"/>
      <c r="C37" s="20"/>
      <c r="D37" s="20"/>
      <c r="E37" s="21"/>
      <c r="F37" s="22"/>
      <c r="G37" s="21"/>
      <c r="H37" s="22"/>
    </row>
    <row r="38" spans="1:8" ht="15">
      <c r="A38" s="22"/>
      <c r="B38" s="20"/>
      <c r="C38" s="3"/>
      <c r="D38" s="3"/>
      <c r="E38" s="4"/>
      <c r="G38" s="4"/>
    </row>
    <row r="39" spans="1:8" ht="15">
      <c r="A39" s="22"/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  <c r="C8170" s="3"/>
      <c r="D8170" s="3"/>
      <c r="E8170" s="4"/>
      <c r="G8170" s="4"/>
    </row>
    <row r="8171" spans="2:7">
      <c r="B8171" s="3"/>
    </row>
  </sheetData>
  <pageMargins left="0.45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Jan</vt:lpstr>
      <vt:lpstr>Feb</vt:lpstr>
      <vt:lpstr>Mar</vt:lpstr>
      <vt:lpstr>Apr</vt:lpstr>
      <vt:lpstr>May</vt:lpstr>
      <vt:lpstr>June</vt:lpstr>
      <vt:lpstr>July</vt:lpstr>
      <vt:lpstr>Apr!Print_Area</vt:lpstr>
      <vt:lpstr>Feb!Print_Area</vt:lpstr>
      <vt:lpstr>Jan!Print_Area</vt:lpstr>
      <vt:lpstr>July!Print_Area</vt:lpstr>
      <vt:lpstr>June!Print_Area</vt:lpstr>
      <vt:lpstr>Mar!Print_Area</vt:lpstr>
      <vt:lpstr>May!Print_Area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Renee Krebs</cp:lastModifiedBy>
  <cp:lastPrinted>2016-08-10T22:51:55Z</cp:lastPrinted>
  <dcterms:created xsi:type="dcterms:W3CDTF">2007-08-31T13:47:09Z</dcterms:created>
  <dcterms:modified xsi:type="dcterms:W3CDTF">2016-08-10T22:54:56Z</dcterms:modified>
</cp:coreProperties>
</file>